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Лист1" sheetId="1" r:id="rId1"/>
  </sheets>
  <definedNames>
    <definedName name="_xlnm._FilterDatabase" localSheetId="0" hidden="1">'Лист1'!$A$17:$R$48</definedName>
    <definedName name="_xlnm.Print_Titles" localSheetId="0">'Лист1'!$14:$17</definedName>
    <definedName name="_xlnm.Print_Area" localSheetId="0">'Лист1'!$A$1:$O$81</definedName>
  </definedNames>
  <calcPr fullCalcOnLoad="1" refMode="R1C1"/>
</workbook>
</file>

<file path=xl/sharedStrings.xml><?xml version="1.0" encoding="utf-8"?>
<sst xmlns="http://schemas.openxmlformats.org/spreadsheetml/2006/main" count="635" uniqueCount="177">
  <si>
    <t>Условия договора</t>
  </si>
  <si>
    <t>Способ закупки</t>
  </si>
  <si>
    <t>Предмет договора</t>
  </si>
  <si>
    <t>Единица измерения</t>
  </si>
  <si>
    <t>Регион поставки товаров</t>
  </si>
  <si>
    <t>наименование</t>
  </si>
  <si>
    <t>Минимально необходимые требования, предъявляемые к закупаемым товарам (работам, услугам)</t>
  </si>
  <si>
    <t>Свединия о количестве (объеме)</t>
  </si>
  <si>
    <t>График осуществления процедур закупки</t>
  </si>
  <si>
    <t xml:space="preserve">Наименование заказчика: </t>
  </si>
  <si>
    <t xml:space="preserve">Адрес местонахождения заказчика: </t>
  </si>
  <si>
    <t>357500, Российская Федерация, Ставропольский край, г. Пятигорск, ул. Ермолова, д. 42</t>
  </si>
  <si>
    <t xml:space="preserve">Телефон заказчика:  </t>
  </si>
  <si>
    <t>8 (8793) 40-42-37</t>
  </si>
  <si>
    <t xml:space="preserve">Электронная почта заказчика: </t>
  </si>
  <si>
    <t xml:space="preserve">ИНН: </t>
  </si>
  <si>
    <t xml:space="preserve">КПП:  </t>
  </si>
  <si>
    <t>F0971906@kawkazrg.ru</t>
  </si>
  <si>
    <t>Общество с ограниченной ответственностью «Газпром межрегионгаз Пятигорск»</t>
  </si>
  <si>
    <t>ОКАТО:</t>
  </si>
  <si>
    <t>Сведение о начальной (максимальной) цене договора (цене лота), руб.</t>
  </si>
  <si>
    <t>07427000000</t>
  </si>
  <si>
    <t>№ п/п</t>
  </si>
  <si>
    <t>Код по ОКВЭД2</t>
  </si>
  <si>
    <t>Код по ОКДП2</t>
  </si>
  <si>
    <t>код по ОКЕИ</t>
  </si>
  <si>
    <t>код по ОКАТО</t>
  </si>
  <si>
    <t>планируемая дата или период размещения извещения о закупке (месяц,год)</t>
  </si>
  <si>
    <t>срок исполнения договора (месяц,год)</t>
  </si>
  <si>
    <t>Закупка в электронной форме 
да (нет)</t>
  </si>
  <si>
    <t xml:space="preserve">Участие субъектов малого и среднего предпринимательства в закупке
</t>
  </si>
  <si>
    <t>Совокупный годовой объем планируемых закупок товаров (работ, услуг) 
в соответствии с планом закупки товаров (работ, услуг) составляет</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</si>
  <si>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</si>
  <si>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рублей</t>
  </si>
  <si>
    <t>процентов.</t>
  </si>
  <si>
    <t>Основание для исключения из СГСОД СМП</t>
  </si>
  <si>
    <t>Плотность – 80 г/м2, класс бумаги – C и выше, непрозрачность бумаги –не менее 91 %, белизна – 146 %, листов в пачке – 500 шт.</t>
  </si>
  <si>
    <t>тыс. пачек</t>
  </si>
  <si>
    <t>Ставропольский край, г. Пятигорск</t>
  </si>
  <si>
    <t>Открытый запрос предложений</t>
  </si>
  <si>
    <t>да</t>
  </si>
  <si>
    <t>Товар должен быть новым, качество товара должно соответствовать требованиям ГОСТов, установленным в РФ для данного товара.</t>
  </si>
  <si>
    <t>796</t>
  </si>
  <si>
    <t>шт.</t>
  </si>
  <si>
    <t>Оказание услуг обязательного страхования гражданской ответственности владельца транспортных средств (ОСАГО) для нужд ООО "Газпром межрегионгаз Пятигорск"</t>
  </si>
  <si>
    <t>Качество оказания услуг должно отвечать требованиям нормативно-правовых актов, регламентирующих данный вид деятельности.</t>
  </si>
  <si>
    <t>усл. ед.</t>
  </si>
  <si>
    <t>Прямая закупка</t>
  </si>
  <si>
    <t>нет</t>
  </si>
  <si>
    <t>Административно-хозяйственный отдел</t>
  </si>
  <si>
    <t>Транспортно-диспетчерский отдел</t>
  </si>
  <si>
    <t>Инициатор закупки</t>
  </si>
  <si>
    <t>п. 7 п.п. И</t>
  </si>
  <si>
    <t>невозможно определить</t>
  </si>
  <si>
    <t>Отдел по работе с населением</t>
  </si>
  <si>
    <t>Отдел информационных технологий</t>
  </si>
  <si>
    <t xml:space="preserve">Работы должны соответствовать стандартам качества в соответствии с действующими нормами и техническими условиями. </t>
  </si>
  <si>
    <t>Отдел по инвестициям, капитальному строительству и работе с имуществом</t>
  </si>
  <si>
    <t>Управление бухгалтерского и налогового учета</t>
  </si>
  <si>
    <t>Поставка мебели офисной для нужд ООО «Газпром межрегионгаз Пятигорск" и его филиалов</t>
  </si>
  <si>
    <t>п. 7 п.п. Д</t>
  </si>
  <si>
    <t xml:space="preserve">Товар должен быть новым, качество товара должно соответствовать требованиям ГОСТов и ТУ, установленным в РФ для данного товара. </t>
  </si>
  <si>
    <t>Закупка СПМ</t>
  </si>
  <si>
    <t>х</t>
  </si>
  <si>
    <t>17.12.14.129</t>
  </si>
  <si>
    <t>46.49.33</t>
  </si>
  <si>
    <t>17.23.12</t>
  </si>
  <si>
    <t>65.12.21.000</t>
  </si>
  <si>
    <t>65.12.3</t>
  </si>
  <si>
    <t>46.90</t>
  </si>
  <si>
    <t>25.99.29</t>
  </si>
  <si>
    <t>71.12.39.116</t>
  </si>
  <si>
    <t>71.12.56</t>
  </si>
  <si>
    <t>46.4</t>
  </si>
  <si>
    <t>46.65</t>
  </si>
  <si>
    <t>46.66</t>
  </si>
  <si>
    <t>31.01.1</t>
  </si>
  <si>
    <t>43.3</t>
  </si>
  <si>
    <t>69.20.10.000</t>
  </si>
  <si>
    <t>69.20.1</t>
  </si>
  <si>
    <t>Код по ОКПД2</t>
  </si>
  <si>
    <t>28.23.2</t>
  </si>
  <si>
    <t>-</t>
  </si>
  <si>
    <t>1 квартал</t>
  </si>
  <si>
    <t>2 квартал</t>
  </si>
  <si>
    <t>3 квартал</t>
  </si>
  <si>
    <t>20.41</t>
  </si>
  <si>
    <t>к приказу ООО "Газпром межрегионгаз Пятигорск"</t>
  </si>
  <si>
    <r>
      <rPr>
        <b/>
        <sz val="20"/>
        <rFont val="Times New Roman"/>
        <family val="1"/>
      </rPr>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t>
    </r>
    <r>
      <rPr>
        <sz val="20"/>
        <rFont val="Times New Roman"/>
        <family val="1"/>
      </rPr>
      <t xml:space="preserve">, составляет </t>
    </r>
  </si>
  <si>
    <t>01.01.2016</t>
  </si>
  <si>
    <t>Оказание транспортных услуг для нужд 
ООО «Газпром межрегионгаз Пятигорск»</t>
  </si>
  <si>
    <t>49.32.11.000</t>
  </si>
  <si>
    <t>49.32</t>
  </si>
  <si>
    <t>Республика Ингушетия, г. Назрань</t>
  </si>
  <si>
    <t>Республика Карачаево-Черкессия, г. Черкесск</t>
  </si>
  <si>
    <t>Республика Дагестан, г. Махачкала</t>
  </si>
  <si>
    <t>Поставка бумаги для копировально - множительной техники:
Лот  №2 - для нужд филиала ООО «Газпром межрегионгаз Пятигорск» в Дагестане;</t>
  </si>
  <si>
    <t>Поставка бумаги для копировально - множительной техники:
Лот №3 - для нужд администрации ООО «Газпром межрегионгаз Пятигорск»</t>
  </si>
  <si>
    <t xml:space="preserve">Поставка конвертов с "литерными" знаками почтовой оплаты:                          
Лот №1 - для нужд филиала ООО "Газпром межрегионгаз Пятигорск" в Карачаево-Черкесии;
</t>
  </si>
  <si>
    <t>62.02.9</t>
  </si>
  <si>
    <t>62.02.30.000</t>
  </si>
  <si>
    <t>Поставка канцелярских товаров: 
Лот  №2 - для нужд филиала ООО «Газпром межрегионгаз Пятигорск» в Дагестане</t>
  </si>
  <si>
    <t>Поставка канцелярских товаров: 
Лот №3 - для нужд администрации ООО «Газпром межрегионгаз Пятигорск»</t>
  </si>
  <si>
    <t>22.29.25</t>
  </si>
  <si>
    <t>Предоставление права использования программы Kaspersky Endpoint Security (для бизнеса) для нужд ООО "Газпром межрегионгаз Пятигорск"</t>
  </si>
  <si>
    <t>Наличие у Лицензиара достаточных прав и полномочий, необходимых для передачи прав.</t>
  </si>
  <si>
    <t>81.21</t>
  </si>
  <si>
    <t>81.21.1</t>
  </si>
  <si>
    <t>Оказание клининговых услуг для нужд администрации 
ООО "Газпром межрегионгаз Пятигорск"</t>
  </si>
  <si>
    <t>Выполнение работ по текущему ремонту административного здания для нужд ООО "Газпром межрегионгаз Пятигорск"</t>
  </si>
  <si>
    <t>Качество товара должно соответствовать требованиям ГОСТ 31282-2004, ГОСТ 31283-2004 и подтверждаться соответствующими документами в соответствии с действующим законодательством РФ</t>
  </si>
  <si>
    <t>г. Санкт-Петербург</t>
  </si>
  <si>
    <t>Поставка пломб-сейфов для нужд филиала 
ООО "Газпром межрегионгаз Пятигорск"</t>
  </si>
  <si>
    <t>1</t>
  </si>
  <si>
    <t>План закупок товаров (работ, услуг) ООО "Газпром межрегионгаз Пятигорск"
на 2017 год (на период с января по декабрь)</t>
  </si>
  <si>
    <t>Поставка бумаги для копировально - множительной техники:
Лот №1 - для нужд филиалов ООО «Газпром межрегионгаз Пятигорск» в Карачаево-Черкессии, Ингушетии</t>
  </si>
  <si>
    <t>Поставка канцелярских товаров: 
Лот №1 - для нужд филиалов ООО «Газпром межрегионгаз Пятигорск» в Карачаево-Черкессии, Ингушетии</t>
  </si>
  <si>
    <t>Поставка хозяйственных товаров:
Лот  №2 - для нужд филиала ООО «Газпром межрегионгаз Пятигорск» в Дагестане</t>
  </si>
  <si>
    <t>Поставка бумаги для копировально - множительной техники для нужд ООО «Газпром межрегионгаз Пятигорск»</t>
  </si>
  <si>
    <t xml:space="preserve">Оказание услуг по проведению аудита подготовленной в соответствии с российским законодательством финансовой (бухгалтерской) отчетности ООО «Газпром межрегионгаз Пятигорск» за период с 01 января по 31 декабря 2017 года </t>
  </si>
  <si>
    <t>Поставка картриджей и расходных материалов к оргтехнике для нужд ООО "Газпром межрегионгаз Пятигорск" и его филиалов</t>
  </si>
  <si>
    <t>Поставка хозяйственных товаров:
Лот № 1 - для нужд филиалов ООО "Газпром межрегионгаз Пятигорск" в Карачаево-Черкесии, Ингушетии</t>
  </si>
  <si>
    <t>2</t>
  </si>
  <si>
    <t>7</t>
  </si>
  <si>
    <t>8</t>
  </si>
  <si>
    <t>9</t>
  </si>
  <si>
    <t>10</t>
  </si>
  <si>
    <t>11</t>
  </si>
  <si>
    <t>12</t>
  </si>
  <si>
    <t>13</t>
  </si>
  <si>
    <t>14</t>
  </si>
  <si>
    <t>15</t>
  </si>
  <si>
    <t xml:space="preserve">Оказание услуг по проведению экспертизы и подготовке к утверждению в Росстандарте температурных коэффициентов к объему газа на второе полугодие 2017 г. для нужд ООО «Газпром межрегионгаз Пятигорск» </t>
  </si>
  <si>
    <t xml:space="preserve">Поставка конвертов с "литерными" знаками почтовой оплаты:
Лот №2 - для нужд филиала ООО "Газпром межрегионга Пятигорск" в Ингушетии; </t>
  </si>
  <si>
    <t>Поставка конвертов с "литерными" знаками почтовой оплаты:
Лот №3 - для нужд филиала ООО "Газпром межрегионгаз Пятигорск" в Дагестане</t>
  </si>
  <si>
    <t>Выполнение работ по установке противопожарных дверей в административном здании для нужд ООО "Газпром межрегионгаз Пятигорск"</t>
  </si>
  <si>
    <t>4.1</t>
  </si>
  <si>
    <t>"___" _____________ 2017 г.</t>
  </si>
  <si>
    <t>Приложение №  2</t>
  </si>
  <si>
    <t>16</t>
  </si>
  <si>
    <t>Республика Дагестан, г. Каспийск</t>
  </si>
  <si>
    <t>Отдел по работе с ГРО</t>
  </si>
  <si>
    <t>Вознаграждение составляет
2,8 (две целых восемь десятых) % с учетом НДС от суммы принятых платежей за газ платежным агентом</t>
  </si>
  <si>
    <t>82.99</t>
  </si>
  <si>
    <t>82.99.19.000</t>
  </si>
  <si>
    <t>Оказание услуг по регулированию режимов газопотребления, выявлению несанкционированных подключений к сетям газораспределения и газопотребления, выявлению не соответствующего указанному в договорах газоиспользующего оборудования на территории г. Каскийска Республики Дагестан для нужд ООО «Газпром межрегионгаз Пятигорск»</t>
  </si>
  <si>
    <t>3.1</t>
  </si>
  <si>
    <t>6.1</t>
  </si>
  <si>
    <t>5.1</t>
  </si>
  <si>
    <t>Заместитель генерального директора по общим вопросам</t>
  </si>
  <si>
    <t>(по доверенности от 10.08.2016 № 346/1-16)</t>
  </si>
  <si>
    <t>В.О. Галустян</t>
  </si>
  <si>
    <t>м.п.</t>
  </si>
  <si>
    <t>46.71</t>
  </si>
  <si>
    <t>19.20.21, 19.20.3</t>
  </si>
  <si>
    <t>Поставка бензина автомобильного и топлива дизельного: 
Лот 1 - для нужд администрации ООО "Газпром межрегионгаз Пятигорск" в районах субъектов РФ</t>
  </si>
  <si>
    <t>Продукция должна быть сертифицирована и соответствовать ГОСТам 51105-97, Р 52368-2005, Р 52087-2003 и ТУ 38.401-58-100-94, и подтверждаться соответствующими документами.</t>
  </si>
  <si>
    <t>Поставка бензина автомобильного и топлива дизельного: 
Лот 2 - для нужд администрации ООО "Газпром межрегионгаз Пятигорск" в районах субъектов РФ (кроме Северной Осетии-Алании)</t>
  </si>
  <si>
    <t>Продукция должна быть сертифицирована и соответствовать ТР ТС 013/2011 ГОСТам 51105-97, Р 51866-2002, Р 52368-2005, и подтверждаться соответствующими документами.</t>
  </si>
  <si>
    <t>45.20</t>
  </si>
  <si>
    <t>45.20.1</t>
  </si>
  <si>
    <t>Работы должны проводиться в соответствии с нормами, правилами, процедурами технического обслуживания и ремонта, установленными заводом-изготовителем с учетом условий эксплуатации.</t>
  </si>
  <si>
    <t>46.69.2,
52.10.4</t>
  </si>
  <si>
    <t>22.11.11.000,
 52.10.19.000</t>
  </si>
  <si>
    <t>Поставка и хранение шин автомобильных для нужд ООО "Газпром межрегионгаз Пятигорск"</t>
  </si>
  <si>
    <t>796;
876</t>
  </si>
  <si>
    <t>шт.,
усл. ед.</t>
  </si>
  <si>
    <t>17</t>
  </si>
  <si>
    <t>Проведение работ по техническому обслуживанию и ремонту автотранспортных средств:
Лот №1 -   для нужд администрации ООО "Газпром межрегионгаз Пятигорск" (TOYOTA, РИДА 396930, Ford, Mersedes-BENZ, Porche,  Hyunday,Chevrolet NIVA, ГАЗ, ВАЗ, ВИС)</t>
  </si>
  <si>
    <t>Проведение работ по техническому обслуживанию и ремонту автотранспортных средств:
Лот №2 -   для нужд администрации ООО "Газпром межрегионгаз Пятигорск" (Aвтобус HIGER, прицеп Передвижная лаборатория 8751-0000010-03)</t>
  </si>
  <si>
    <t>18</t>
  </si>
  <si>
    <t>19</t>
  </si>
  <si>
    <t>20</t>
  </si>
  <si>
    <t>306,
1</t>
  </si>
  <si>
    <t>21</t>
  </si>
  <si>
    <t>п. 7 п.п. М</t>
  </si>
  <si>
    <t>от "21" февраля 2017 г.  № 1-98</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</si>
</sst>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419]mmmm\ yyyy;@"/>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419]mmmm;@"/>
  </numFmts>
  <fonts count="59">
    <font>
      <sz val="11"/>
      <color theme="1"/>
      <name val="Calibri"/>
      <family val="2"/>
    </font>
    <font>
      <sz val="11"/>
      <color indexed="8"/>
      <name val="Calibri"/>
      <family val="2"/>
    </font>
    <font>
      <sz val="10"/>
      <name val="Arial Cyr"/>
      <family val="0"/>
    </font>
    <font>
      <b/>
      <sz val="12"/>
      <name val="Times New Roman"/>
      <family val="1"/>
    </font>
    <font>
      <b/>
      <sz val="20"/>
      <name val="Times New Roman"/>
      <family val="1"/>
    </font>
    <font>
      <sz val="20"/>
      <name val="Times New Roman"/>
      <family val="1"/>
    </font>
    <font>
      <b/>
      <sz val="36"/>
      <name val="Times New Roman"/>
      <family val="1"/>
    </font>
    <font>
      <sz val="12"/>
      <name val="Times New Roman"/>
      <family val="1"/>
    </font>
    <font>
      <b/>
      <sz val="16"/>
      <name val="Times New Roman"/>
      <family val="1"/>
    </font>
    <font>
      <sz val="16"/>
      <name val="Times New Roman"/>
      <family val="1"/>
    </font>
    <font>
      <b/>
      <sz val="18"/>
      <name val="Times New Roman"/>
      <family val="1"/>
    </font>
    <font>
      <sz val="2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2"/>
      <color indexed="9"/>
      <name val="Times New Roman"/>
      <family val="1"/>
    </font>
    <font>
      <b/>
      <sz val="20"/>
      <name val="Calibri"/>
      <family val="2"/>
    </font>
    <font>
      <sz val="24"/>
      <name val="Calibri"/>
      <family val="2"/>
    </font>
    <font>
      <sz val="18"/>
      <name val="Calibri"/>
      <family val="2"/>
    </font>
    <font>
      <sz val="20"/>
      <name val="Calibri"/>
      <family val="2"/>
    </font>
    <font>
      <sz val="12"/>
      <name val="Calibri"/>
      <family val="2"/>
    </font>
    <font>
      <sz val="16"/>
      <name val="Calibri"/>
      <family val="2"/>
    </font>
    <font>
      <sz val="14"/>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3FFF3"/>
        <bgColor indexed="64"/>
      </patternFill>
    </fill>
    <fill>
      <patternFill patternType="solid">
        <fgColor indexed="9"/>
        <bgColor indexed="64"/>
      </patternFill>
    </fill>
    <fill>
      <patternFill patternType="solid">
        <fgColor rgb="FFE9F1D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159">
    <xf numFmtId="0" fontId="0" fillId="0" borderId="0" xfId="0" applyFont="1" applyAlignment="1">
      <alignment/>
    </xf>
    <xf numFmtId="0" fontId="4" fillId="33" borderId="0" xfId="0" applyFont="1" applyFill="1" applyBorder="1" applyAlignment="1">
      <alignment/>
    </xf>
    <xf numFmtId="0" fontId="5" fillId="33" borderId="0" xfId="0" applyFont="1" applyFill="1" applyBorder="1" applyAlignment="1">
      <alignment vertical="center"/>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33" borderId="0" xfId="0" applyFont="1" applyFill="1" applyBorder="1" applyAlignment="1">
      <alignment horizontal="center" vertical="top"/>
    </xf>
    <xf numFmtId="0" fontId="5" fillId="33" borderId="0" xfId="0" applyFont="1" applyFill="1" applyBorder="1" applyAlignment="1">
      <alignment horizontal="left" vertical="center"/>
    </xf>
    <xf numFmtId="0" fontId="5" fillId="33" borderId="0" xfId="42" applyFont="1" applyFill="1" applyBorder="1" applyAlignment="1">
      <alignment horizontal="left" vertical="center"/>
    </xf>
    <xf numFmtId="49" fontId="5" fillId="33" borderId="0" xfId="0" applyNumberFormat="1" applyFont="1" applyFill="1" applyBorder="1" applyAlignment="1">
      <alignment horizontal="left" vertical="center"/>
    </xf>
    <xf numFmtId="173" fontId="7" fillId="0"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172" fontId="7"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172" fontId="7" fillId="0" borderId="10" xfId="0" applyNumberFormat="1" applyFont="1" applyBorder="1" applyAlignment="1">
      <alignment horizontal="center" vertical="center"/>
    </xf>
    <xf numFmtId="0" fontId="30" fillId="0" borderId="0" xfId="0" applyFont="1" applyAlignment="1">
      <alignment horizontal="center" vertical="center"/>
    </xf>
    <xf numFmtId="49" fontId="30" fillId="0" borderId="0" xfId="0" applyNumberFormat="1" applyFont="1" applyAlignment="1">
      <alignment horizontal="center" vertical="center"/>
    </xf>
    <xf numFmtId="0" fontId="30" fillId="0" borderId="0" xfId="0" applyFont="1" applyAlignment="1">
      <alignment horizontal="center" vertical="center" wrapText="1"/>
    </xf>
    <xf numFmtId="173" fontId="30" fillId="0" borderId="0" xfId="0" applyNumberFormat="1" applyFont="1" applyFill="1" applyAlignment="1">
      <alignment horizontal="center" vertical="center"/>
    </xf>
    <xf numFmtId="0" fontId="30" fillId="0" borderId="0" xfId="0" applyFont="1" applyFill="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3" fillId="33" borderId="10" xfId="0" applyFont="1" applyFill="1" applyBorder="1" applyAlignment="1">
      <alignment horizontal="center" vertical="center" textRotation="90" wrapText="1"/>
    </xf>
    <xf numFmtId="0" fontId="3" fillId="0" borderId="10" xfId="0"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30" fillId="0" borderId="10" xfId="0" applyFont="1" applyBorder="1" applyAlignment="1">
      <alignment horizontal="center" vertical="center"/>
    </xf>
    <xf numFmtId="49" fontId="7" fillId="0" borderId="1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49" fontId="7" fillId="0" borderId="0" xfId="0" applyNumberFormat="1" applyFont="1" applyBorder="1" applyAlignment="1">
      <alignment horizontal="center" vertical="center" wrapText="1"/>
    </xf>
    <xf numFmtId="173"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30" fillId="0" borderId="0" xfId="0" applyFont="1" applyBorder="1" applyAlignment="1">
      <alignment horizontal="center" vertical="center"/>
    </xf>
    <xf numFmtId="0" fontId="4" fillId="0" borderId="0" xfId="0" applyFont="1" applyAlignment="1">
      <alignment horizontal="left" vertical="top" wrapText="1"/>
    </xf>
    <xf numFmtId="4" fontId="4" fillId="0" borderId="11" xfId="0" applyNumberFormat="1" applyFont="1" applyFill="1" applyBorder="1" applyAlignment="1">
      <alignment horizontal="right" wrapText="1"/>
    </xf>
    <xf numFmtId="0" fontId="5" fillId="0" borderId="0" xfId="0" applyFont="1" applyAlignment="1">
      <alignment horizontal="right" wrapText="1"/>
    </xf>
    <xf numFmtId="0" fontId="5" fillId="0" borderId="0" xfId="0" applyFont="1" applyAlignment="1">
      <alignment vertical="top" wrapText="1"/>
    </xf>
    <xf numFmtId="0" fontId="4" fillId="0" borderId="0" xfId="0" applyFont="1" applyFill="1" applyBorder="1" applyAlignment="1">
      <alignment horizontal="right" wrapText="1"/>
    </xf>
    <xf numFmtId="0" fontId="5" fillId="0" borderId="0" xfId="0" applyFont="1" applyBorder="1" applyAlignment="1">
      <alignment horizontal="right" wrapText="1"/>
    </xf>
    <xf numFmtId="0" fontId="5" fillId="0" borderId="0" xfId="0" applyFont="1" applyAlignment="1">
      <alignment horizontal="center" wrapText="1"/>
    </xf>
    <xf numFmtId="0" fontId="3" fillId="33" borderId="0" xfId="0" applyFont="1" applyFill="1" applyBorder="1" applyAlignment="1">
      <alignment horizontal="center" vertical="center" wrapText="1"/>
    </xf>
    <xf numFmtId="0" fontId="30" fillId="0" borderId="0" xfId="0" applyFont="1" applyAlignment="1">
      <alignment horizontal="center" vertical="center"/>
    </xf>
    <xf numFmtId="172" fontId="58" fillId="0" borderId="10" xfId="0" applyNumberFormat="1" applyFont="1" applyBorder="1" applyAlignment="1">
      <alignment horizontal="center" vertical="center" wrapText="1"/>
    </xf>
    <xf numFmtId="49" fontId="58" fillId="0" borderId="10" xfId="0" applyNumberFormat="1" applyFont="1" applyBorder="1" applyAlignment="1">
      <alignment horizontal="center" vertical="center" wrapText="1"/>
    </xf>
    <xf numFmtId="0" fontId="58" fillId="0" borderId="10" xfId="0" applyFont="1" applyBorder="1" applyAlignment="1">
      <alignment horizontal="center" vertical="center" wrapText="1"/>
    </xf>
    <xf numFmtId="0" fontId="58" fillId="0" borderId="10" xfId="0" applyFont="1" applyBorder="1" applyAlignment="1">
      <alignment horizontal="center" vertical="center"/>
    </xf>
    <xf numFmtId="0" fontId="40" fillId="0" borderId="10" xfId="0" applyFont="1" applyBorder="1" applyAlignment="1">
      <alignment horizontal="center" vertical="center"/>
    </xf>
    <xf numFmtId="172" fontId="7" fillId="0" borderId="10" xfId="0" applyNumberFormat="1" applyFont="1" applyFill="1" applyBorder="1" applyAlignment="1">
      <alignment horizontal="center" vertical="center" wrapText="1"/>
    </xf>
    <xf numFmtId="0" fontId="30" fillId="0" borderId="0" xfId="0" applyFont="1" applyAlignment="1">
      <alignment horizontal="center" vertical="center"/>
    </xf>
    <xf numFmtId="0" fontId="30" fillId="0" borderId="0" xfId="0" applyFont="1" applyAlignment="1">
      <alignment horizontal="center" vertical="center"/>
    </xf>
    <xf numFmtId="0" fontId="30" fillId="0" borderId="0" xfId="0" applyFont="1" applyAlignment="1">
      <alignment horizontal="center" vertical="center"/>
    </xf>
    <xf numFmtId="0" fontId="30" fillId="0" borderId="0" xfId="0" applyFont="1" applyAlignment="1">
      <alignment horizontal="center" vertical="center"/>
    </xf>
    <xf numFmtId="0" fontId="58"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0" xfId="0" applyFont="1" applyFill="1" applyAlignment="1">
      <alignment vertical="top" wrapText="1"/>
    </xf>
    <xf numFmtId="0" fontId="30" fillId="0" borderId="0" xfId="0" applyFont="1" applyBorder="1" applyAlignment="1">
      <alignment horizontal="center" vertical="center" wrapText="1"/>
    </xf>
    <xf numFmtId="0" fontId="30" fillId="0" borderId="0" xfId="0" applyFont="1" applyFill="1" applyBorder="1" applyAlignment="1">
      <alignment horizontal="center" vertical="center" wrapText="1"/>
    </xf>
    <xf numFmtId="49" fontId="30" fillId="0" borderId="0" xfId="0" applyNumberFormat="1" applyFont="1" applyFill="1" applyAlignment="1">
      <alignment horizontal="center" vertical="center"/>
    </xf>
    <xf numFmtId="0" fontId="30" fillId="0" borderId="0" xfId="0" applyFont="1" applyFill="1" applyAlignment="1">
      <alignment horizontal="center" vertical="center" wrapText="1"/>
    </xf>
    <xf numFmtId="0" fontId="4" fillId="0" borderId="0" xfId="0" applyFont="1" applyAlignment="1">
      <alignment vertical="center"/>
    </xf>
    <xf numFmtId="172" fontId="7" fillId="0" borderId="10"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xf>
    <xf numFmtId="49" fontId="58" fillId="0" borderId="1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textRotation="90" wrapText="1"/>
    </xf>
    <xf numFmtId="172" fontId="3" fillId="34" borderId="10" xfId="0" applyNumberFormat="1" applyFont="1" applyFill="1" applyBorder="1" applyAlignment="1">
      <alignment horizontal="center" vertical="center" wrapText="1"/>
    </xf>
    <xf numFmtId="49" fontId="7" fillId="34"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3" fontId="7"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0" fontId="7" fillId="34" borderId="10" xfId="0" applyNumberFormat="1" applyFont="1" applyFill="1" applyBorder="1" applyAlignment="1">
      <alignment horizontal="center" vertical="center" wrapText="1"/>
    </xf>
    <xf numFmtId="173"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wrapText="1"/>
    </xf>
    <xf numFmtId="172"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xf>
    <xf numFmtId="0" fontId="7" fillId="34" borderId="10" xfId="0" applyFont="1" applyFill="1" applyBorder="1" applyAlignment="1">
      <alignment horizontal="center" vertical="center"/>
    </xf>
    <xf numFmtId="49" fontId="30" fillId="34" borderId="0" xfId="0" applyNumberFormat="1" applyFont="1" applyFill="1" applyAlignment="1">
      <alignment horizontal="center" vertical="center"/>
    </xf>
    <xf numFmtId="0" fontId="30" fillId="34" borderId="0" xfId="0" applyFont="1" applyFill="1" applyAlignment="1">
      <alignment horizontal="center" vertical="center"/>
    </xf>
    <xf numFmtId="0" fontId="30" fillId="34" borderId="0" xfId="0" applyFont="1" applyFill="1" applyAlignment="1">
      <alignment horizontal="center" vertical="center" wrapText="1"/>
    </xf>
    <xf numFmtId="173" fontId="30" fillId="34" borderId="0" xfId="0" applyNumberFormat="1" applyFont="1" applyFill="1" applyAlignment="1">
      <alignment horizontal="center" vertical="center"/>
    </xf>
    <xf numFmtId="172" fontId="7" fillId="34" borderId="10" xfId="0" applyNumberFormat="1" applyFont="1" applyFill="1" applyBorder="1" applyAlignment="1">
      <alignment horizontal="center" vertical="center"/>
    </xf>
    <xf numFmtId="0" fontId="30" fillId="34" borderId="10" xfId="0" applyFont="1" applyFill="1" applyBorder="1" applyAlignment="1">
      <alignment horizontal="center" vertical="center"/>
    </xf>
    <xf numFmtId="0" fontId="32" fillId="0" borderId="0" xfId="0" applyFont="1" applyAlignment="1">
      <alignment horizontal="left" vertical="center"/>
    </xf>
    <xf numFmtId="49" fontId="33" fillId="0" borderId="0" xfId="0" applyNumberFormat="1" applyFont="1" applyFill="1" applyAlignment="1">
      <alignment horizontal="center" vertical="center"/>
    </xf>
    <xf numFmtId="0" fontId="33" fillId="0" borderId="0" xfId="0" applyFont="1" applyFill="1" applyBorder="1" applyAlignment="1">
      <alignment horizontal="center" vertical="center" wrapText="1"/>
    </xf>
    <xf numFmtId="0" fontId="33" fillId="0" borderId="0" xfId="0" applyFont="1" applyBorder="1" applyAlignment="1">
      <alignment horizontal="center" vertical="center" wrapText="1"/>
    </xf>
    <xf numFmtId="0" fontId="33" fillId="0" borderId="0" xfId="0" applyFont="1" applyAlignment="1">
      <alignment horizontal="center" vertical="center"/>
    </xf>
    <xf numFmtId="0" fontId="3" fillId="33" borderId="10" xfId="0" applyFont="1" applyFill="1" applyBorder="1" applyAlignment="1">
      <alignment horizontal="center" vertical="center" wrapText="1"/>
    </xf>
    <xf numFmtId="0" fontId="11" fillId="35" borderId="0" xfId="0" applyFont="1" applyFill="1" applyAlignment="1">
      <alignment horizontal="left" vertical="top" wrapText="1"/>
    </xf>
    <xf numFmtId="0" fontId="5" fillId="0" borderId="0" xfId="0" applyFont="1" applyBorder="1" applyAlignment="1">
      <alignment horizontal="center" vertical="center" wrapText="1"/>
    </xf>
    <xf numFmtId="49" fontId="4" fillId="0" borderId="0" xfId="0" applyNumberFormat="1" applyFont="1" applyAlignment="1">
      <alignment horizontal="left" vertical="center" wrapText="1"/>
    </xf>
    <xf numFmtId="0" fontId="11" fillId="35" borderId="0" xfId="0" applyFont="1" applyFill="1" applyAlignment="1">
      <alignment wrapText="1"/>
    </xf>
    <xf numFmtId="0" fontId="4" fillId="0" borderId="0" xfId="0" applyFont="1" applyAlignment="1">
      <alignment horizontal="left" vertical="center"/>
    </xf>
    <xf numFmtId="4" fontId="11" fillId="35" borderId="0" xfId="0" applyNumberFormat="1" applyFont="1" applyFill="1" applyAlignment="1">
      <alignment horizontal="left" vertical="top" wrapText="1"/>
    </xf>
    <xf numFmtId="49" fontId="11" fillId="35" borderId="0" xfId="0" applyNumberFormat="1" applyFont="1" applyFill="1" applyAlignment="1">
      <alignment horizontal="left" vertical="top" wrapText="1"/>
    </xf>
    <xf numFmtId="0" fontId="34" fillId="0" borderId="0" xfId="0" applyFont="1" applyAlignment="1">
      <alignment horizontal="center" vertical="center"/>
    </xf>
    <xf numFmtId="0" fontId="35" fillId="0" borderId="0" xfId="0" applyFont="1" applyAlignment="1">
      <alignment horizontal="center" vertical="center"/>
    </xf>
    <xf numFmtId="0" fontId="35" fillId="0" borderId="0" xfId="0" applyFont="1" applyFill="1" applyAlignment="1">
      <alignment horizontal="center" vertical="center"/>
    </xf>
    <xf numFmtId="49" fontId="35" fillId="0" borderId="0" xfId="0" applyNumberFormat="1" applyFont="1" applyAlignment="1">
      <alignment horizontal="center" vertical="center"/>
    </xf>
    <xf numFmtId="0" fontId="35" fillId="0" borderId="0" xfId="0" applyFont="1" applyAlignment="1">
      <alignment horizontal="center" vertical="center" wrapText="1"/>
    </xf>
    <xf numFmtId="173" fontId="35" fillId="0" borderId="0" xfId="0" applyNumberFormat="1" applyFont="1" applyFill="1" applyAlignment="1">
      <alignment horizontal="center"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10" fillId="0" borderId="0" xfId="0" applyFont="1" applyFill="1" applyAlignment="1">
      <alignment horizontal="right" vertical="center"/>
    </xf>
    <xf numFmtId="0" fontId="38" fillId="0" borderId="0" xfId="0" applyFont="1" applyAlignment="1">
      <alignment horizontal="center" vertical="center"/>
    </xf>
    <xf numFmtId="0" fontId="38" fillId="0" borderId="0" xfId="0" applyFont="1" applyFill="1" applyAlignment="1">
      <alignment horizontal="center" vertical="center"/>
    </xf>
    <xf numFmtId="0" fontId="8" fillId="0" borderId="0" xfId="0" applyFont="1" applyAlignment="1">
      <alignment/>
    </xf>
    <xf numFmtId="0" fontId="8" fillId="0" borderId="0" xfId="0" applyFont="1" applyAlignment="1">
      <alignment vertical="center"/>
    </xf>
    <xf numFmtId="0" fontId="4" fillId="0" borderId="0" xfId="0" applyFont="1" applyAlignment="1">
      <alignment horizontal="right"/>
    </xf>
    <xf numFmtId="0" fontId="3" fillId="0" borderId="10" xfId="0" applyFont="1" applyBorder="1" applyAlignment="1">
      <alignment horizontal="center" vertical="center" wrapText="1"/>
    </xf>
    <xf numFmtId="49" fontId="36" fillId="0" borderId="0" xfId="0" applyNumberFormat="1" applyFont="1" applyFill="1" applyAlignment="1">
      <alignment horizontal="center" vertical="center"/>
    </xf>
    <xf numFmtId="49" fontId="36" fillId="0" borderId="0" xfId="0" applyNumberFormat="1" applyFont="1" applyAlignment="1">
      <alignment horizontal="center" vertical="center"/>
    </xf>
    <xf numFmtId="0" fontId="36" fillId="0" borderId="0" xfId="0" applyFont="1" applyAlignment="1">
      <alignment horizontal="center" vertical="center" wrapText="1"/>
    </xf>
    <xf numFmtId="173" fontId="36" fillId="0" borderId="0" xfId="0" applyNumberFormat="1" applyFont="1" applyFill="1" applyAlignment="1">
      <alignment horizontal="center" vertical="center"/>
    </xf>
    <xf numFmtId="0" fontId="5" fillId="33" borderId="12"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14" xfId="0" applyFont="1" applyFill="1" applyBorder="1" applyAlignment="1">
      <alignment horizontal="left" vertical="center"/>
    </xf>
    <xf numFmtId="4" fontId="7" fillId="0" borderId="10" xfId="0" applyNumberFormat="1" applyFont="1" applyBorder="1" applyAlignment="1">
      <alignment horizontal="center" vertical="center"/>
    </xf>
    <xf numFmtId="49" fontId="7" fillId="0" borderId="10" xfId="0" applyNumberFormat="1" applyFont="1" applyFill="1" applyBorder="1" applyAlignment="1">
      <alignment horizontal="center" vertical="center" wrapText="1" shrinkToFit="1"/>
    </xf>
    <xf numFmtId="49" fontId="7" fillId="36" borderId="10" xfId="0" applyNumberFormat="1" applyFont="1" applyFill="1" applyBorder="1" applyAlignment="1">
      <alignment horizontal="center" vertical="center" wrapText="1"/>
    </xf>
    <xf numFmtId="0" fontId="7" fillId="36" borderId="10" xfId="0" applyNumberFormat="1" applyFont="1" applyFill="1" applyBorder="1" applyAlignment="1">
      <alignment horizontal="center" vertical="center" wrapText="1"/>
    </xf>
    <xf numFmtId="49" fontId="7" fillId="36" borderId="10" xfId="0" applyNumberFormat="1" applyFont="1" applyFill="1" applyBorder="1" applyAlignment="1">
      <alignment horizontal="center" vertical="center" wrapText="1" shrinkToFit="1"/>
    </xf>
    <xf numFmtId="0" fontId="7" fillId="36" borderId="10" xfId="0" applyFont="1" applyFill="1" applyBorder="1" applyAlignment="1">
      <alignment horizontal="center" vertical="center" wrapText="1"/>
    </xf>
    <xf numFmtId="173" fontId="7" fillId="36" borderId="10" xfId="0" applyNumberFormat="1" applyFont="1" applyFill="1" applyBorder="1" applyAlignment="1">
      <alignment horizontal="center" vertical="center" wrapText="1"/>
    </xf>
    <xf numFmtId="4" fontId="7" fillId="36" borderId="10" xfId="0" applyNumberFormat="1" applyFont="1" applyFill="1" applyBorder="1" applyAlignment="1">
      <alignment horizontal="center" vertical="center"/>
    </xf>
    <xf numFmtId="172" fontId="7" fillId="36"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xf>
    <xf numFmtId="0" fontId="4" fillId="0" borderId="0" xfId="0" applyFont="1" applyAlignment="1">
      <alignment horizontal="left" vertical="top" wrapText="1"/>
    </xf>
    <xf numFmtId="4" fontId="3" fillId="34" borderId="10" xfId="0" applyNumberFormat="1" applyFont="1" applyFill="1" applyBorder="1" applyAlignment="1">
      <alignment horizontal="center" vertical="center" wrapText="1"/>
    </xf>
    <xf numFmtId="0" fontId="5" fillId="0" borderId="0" xfId="0" applyFont="1" applyAlignment="1">
      <alignment horizontal="left" vertical="top" wrapText="1"/>
    </xf>
    <xf numFmtId="0" fontId="3" fillId="34" borderId="10" xfId="0" applyFont="1" applyFill="1" applyBorder="1" applyAlignment="1">
      <alignment horizontal="center" vertical="center" wrapText="1"/>
    </xf>
    <xf numFmtId="49" fontId="7" fillId="34" borderId="10" xfId="53" applyNumberFormat="1" applyFont="1" applyFill="1" applyBorder="1" applyAlignment="1">
      <alignment horizontal="center" vertical="center" wrapText="1"/>
      <protection/>
    </xf>
    <xf numFmtId="49" fontId="3" fillId="34" borderId="10" xfId="53" applyNumberFormat="1" applyFont="1" applyFill="1" applyBorder="1" applyAlignment="1">
      <alignment horizontal="center" vertical="center" wrapText="1"/>
      <protection/>
    </xf>
    <xf numFmtId="0" fontId="5" fillId="33" borderId="10" xfId="42" applyFont="1" applyFill="1" applyBorder="1" applyAlignment="1">
      <alignment horizontal="left" vertical="center"/>
    </xf>
    <xf numFmtId="0" fontId="6" fillId="33" borderId="11" xfId="0" applyFont="1" applyFill="1" applyBorder="1" applyAlignment="1">
      <alignment horizontal="center" vertical="top" wrapText="1"/>
    </xf>
    <xf numFmtId="0" fontId="6" fillId="33" borderId="11" xfId="0" applyFont="1" applyFill="1" applyBorder="1" applyAlignment="1">
      <alignment horizontal="center" vertical="top"/>
    </xf>
    <xf numFmtId="0" fontId="3"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53" applyFont="1" applyFill="1" applyBorder="1" applyAlignment="1">
      <alignment horizontal="center" vertical="center" wrapText="1"/>
      <protection/>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0" xfId="53" applyFont="1" applyFill="1" applyBorder="1" applyAlignment="1">
      <alignment horizontal="center" vertical="center" wrapText="1"/>
      <protection/>
    </xf>
    <xf numFmtId="173" fontId="3" fillId="34" borderId="10" xfId="0" applyNumberFormat="1" applyFont="1" applyFill="1" applyBorder="1" applyAlignment="1">
      <alignment horizontal="center" vertical="center" wrapText="1"/>
    </xf>
    <xf numFmtId="49" fontId="7" fillId="0" borderId="10" xfId="53" applyNumberFormat="1" applyFont="1" applyFill="1" applyBorder="1" applyAlignment="1">
      <alignment horizontal="center" vertical="center" wrapText="1"/>
      <protection/>
    </xf>
    <xf numFmtId="173" fontId="3" fillId="0" borderId="10" xfId="0" applyNumberFormat="1" applyFont="1" applyFill="1" applyBorder="1" applyAlignment="1">
      <alignment horizontal="center" vertical="center" wrapText="1"/>
    </xf>
    <xf numFmtId="49" fontId="3" fillId="33" borderId="10" xfId="53" applyNumberFormat="1" applyFont="1" applyFill="1" applyBorder="1" applyAlignment="1">
      <alignment horizontal="center" vertical="center" wrapText="1"/>
      <protection/>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е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0971906@kawkazrg.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84"/>
  <sheetViews>
    <sheetView tabSelected="1" zoomScale="70" zoomScaleNormal="70" zoomScaleSheetLayoutView="70" zoomScalePageLayoutView="0" workbookViewId="0" topLeftCell="D1">
      <selection activeCell="O3" sqref="O3"/>
    </sheetView>
  </sheetViews>
  <sheetFormatPr defaultColWidth="9.140625" defaultRowHeight="15" outlineLevelRow="1" outlineLevelCol="1"/>
  <cols>
    <col min="1" max="1" width="10.421875" style="60" customWidth="1"/>
    <col min="2" max="2" width="10.57421875" style="16" customWidth="1"/>
    <col min="3" max="3" width="15.7109375" style="16" customWidth="1"/>
    <col min="4" max="4" width="64.421875" style="54" customWidth="1"/>
    <col min="5" max="5" width="41.8515625" style="15" customWidth="1"/>
    <col min="6" max="6" width="9.140625" style="15" customWidth="1"/>
    <col min="7" max="7" width="6.7109375" style="17" customWidth="1"/>
    <col min="8" max="8" width="16.421875" style="18" customWidth="1"/>
    <col min="9" max="9" width="21.00390625" style="19" customWidth="1"/>
    <col min="10" max="10" width="19.7109375" style="19" customWidth="1"/>
    <col min="11" max="11" width="34.421875" style="19" customWidth="1"/>
    <col min="12" max="12" width="19.140625" style="15" customWidth="1"/>
    <col min="13" max="13" width="22.28125" style="15" customWidth="1"/>
    <col min="14" max="14" width="23.28125" style="15" customWidth="1"/>
    <col min="15" max="15" width="18.8515625" style="19" customWidth="1"/>
    <col min="16" max="16" width="18.8515625" style="15" hidden="1" customWidth="1" outlineLevel="1"/>
    <col min="17" max="17" width="19.140625" style="15" hidden="1" customWidth="1" outlineLevel="1"/>
    <col min="18" max="18" width="25.8515625" style="15" hidden="1" customWidth="1" outlineLevel="1"/>
    <col min="19" max="19" width="9.140625" style="15" customWidth="1" collapsed="1"/>
    <col min="20" max="16384" width="9.140625" style="15" customWidth="1"/>
  </cols>
  <sheetData>
    <row r="1" spans="12:16" ht="23.25">
      <c r="L1" s="111"/>
      <c r="M1" s="111"/>
      <c r="N1" s="100"/>
      <c r="O1" s="110" t="s">
        <v>138</v>
      </c>
      <c r="P1" s="21"/>
    </row>
    <row r="2" spans="12:16" ht="23.25">
      <c r="L2" s="111"/>
      <c r="M2" s="111"/>
      <c r="N2" s="100"/>
      <c r="O2" s="110" t="s">
        <v>87</v>
      </c>
      <c r="P2" s="20"/>
    </row>
    <row r="3" spans="12:16" ht="23.25">
      <c r="L3" s="111"/>
      <c r="M3" s="111"/>
      <c r="N3" s="100"/>
      <c r="O3" s="110" t="s">
        <v>176</v>
      </c>
      <c r="P3" s="20"/>
    </row>
    <row r="4" spans="12:15" ht="18.75">
      <c r="L4" s="111"/>
      <c r="M4" s="111"/>
      <c r="N4" s="111"/>
      <c r="O4" s="112"/>
    </row>
    <row r="5" spans="1:29" s="23" customFormat="1" ht="95.25" customHeight="1">
      <c r="A5" s="141" t="s">
        <v>114</v>
      </c>
      <c r="B5" s="142"/>
      <c r="C5" s="142"/>
      <c r="D5" s="142"/>
      <c r="E5" s="142"/>
      <c r="F5" s="142"/>
      <c r="G5" s="142"/>
      <c r="H5" s="142"/>
      <c r="I5" s="142"/>
      <c r="J5" s="142"/>
      <c r="K5" s="142"/>
      <c r="L5" s="142"/>
      <c r="M5" s="142"/>
      <c r="N5" s="142"/>
      <c r="O5" s="142"/>
      <c r="P5" s="5"/>
      <c r="Q5" s="1"/>
      <c r="R5" s="1"/>
      <c r="S5" s="22"/>
      <c r="T5" s="22"/>
      <c r="U5" s="22"/>
      <c r="V5" s="22"/>
      <c r="W5" s="22"/>
      <c r="X5" s="22"/>
      <c r="Y5" s="22"/>
      <c r="Z5" s="22"/>
      <c r="AA5" s="22"/>
      <c r="AB5" s="22"/>
      <c r="AC5" s="22"/>
    </row>
    <row r="6" spans="1:29" s="23" customFormat="1" ht="26.25">
      <c r="A6" s="133" t="s">
        <v>9</v>
      </c>
      <c r="B6" s="133"/>
      <c r="C6" s="133"/>
      <c r="D6" s="133"/>
      <c r="E6" s="133" t="s">
        <v>18</v>
      </c>
      <c r="F6" s="133"/>
      <c r="G6" s="133"/>
      <c r="H6" s="133"/>
      <c r="I6" s="133"/>
      <c r="J6" s="133"/>
      <c r="K6" s="133"/>
      <c r="L6" s="133"/>
      <c r="M6" s="133"/>
      <c r="N6" s="133"/>
      <c r="O6" s="133"/>
      <c r="P6" s="6"/>
      <c r="Q6" s="2"/>
      <c r="R6" s="2"/>
      <c r="S6" s="22"/>
      <c r="T6" s="22"/>
      <c r="U6" s="22"/>
      <c r="V6" s="22"/>
      <c r="W6" s="22"/>
      <c r="X6" s="22"/>
      <c r="Y6" s="22"/>
      <c r="Z6" s="22"/>
      <c r="AA6" s="22"/>
      <c r="AB6" s="22"/>
      <c r="AC6" s="22"/>
    </row>
    <row r="7" spans="1:29" s="23" customFormat="1" ht="26.25">
      <c r="A7" s="133" t="s">
        <v>10</v>
      </c>
      <c r="B7" s="133"/>
      <c r="C7" s="133"/>
      <c r="D7" s="133"/>
      <c r="E7" s="133" t="s">
        <v>11</v>
      </c>
      <c r="F7" s="133"/>
      <c r="G7" s="133"/>
      <c r="H7" s="133"/>
      <c r="I7" s="133"/>
      <c r="J7" s="133"/>
      <c r="K7" s="133"/>
      <c r="L7" s="133"/>
      <c r="M7" s="133"/>
      <c r="N7" s="133"/>
      <c r="O7" s="133"/>
      <c r="P7" s="6"/>
      <c r="Q7" s="2"/>
      <c r="R7" s="2"/>
      <c r="S7" s="22"/>
      <c r="T7" s="22"/>
      <c r="U7" s="22"/>
      <c r="V7" s="22"/>
      <c r="W7" s="22"/>
      <c r="X7" s="22"/>
      <c r="Y7" s="22"/>
      <c r="Z7" s="22"/>
      <c r="AA7" s="22"/>
      <c r="AB7" s="22"/>
      <c r="AC7" s="22"/>
    </row>
    <row r="8" spans="1:29" s="23" customFormat="1" ht="26.25">
      <c r="A8" s="133" t="s">
        <v>12</v>
      </c>
      <c r="B8" s="133"/>
      <c r="C8" s="133"/>
      <c r="D8" s="133"/>
      <c r="E8" s="133" t="s">
        <v>13</v>
      </c>
      <c r="F8" s="133"/>
      <c r="G8" s="133"/>
      <c r="H8" s="133"/>
      <c r="I8" s="133"/>
      <c r="J8" s="133"/>
      <c r="K8" s="133"/>
      <c r="L8" s="133"/>
      <c r="M8" s="133"/>
      <c r="N8" s="133"/>
      <c r="O8" s="133"/>
      <c r="P8" s="6"/>
      <c r="Q8" s="2"/>
      <c r="R8" s="2"/>
      <c r="S8" s="22"/>
      <c r="T8" s="22"/>
      <c r="U8" s="22"/>
      <c r="V8" s="22"/>
      <c r="W8" s="22"/>
      <c r="X8" s="22"/>
      <c r="Y8" s="22"/>
      <c r="Z8" s="22"/>
      <c r="AA8" s="22"/>
      <c r="AB8" s="22"/>
      <c r="AC8" s="22"/>
    </row>
    <row r="9" spans="1:29" s="23" customFormat="1" ht="26.25">
      <c r="A9" s="133" t="s">
        <v>14</v>
      </c>
      <c r="B9" s="133"/>
      <c r="C9" s="133"/>
      <c r="D9" s="133"/>
      <c r="E9" s="140" t="s">
        <v>17</v>
      </c>
      <c r="F9" s="140"/>
      <c r="G9" s="140"/>
      <c r="H9" s="140"/>
      <c r="I9" s="140"/>
      <c r="J9" s="140"/>
      <c r="K9" s="140"/>
      <c r="L9" s="140"/>
      <c r="M9" s="140"/>
      <c r="N9" s="140"/>
      <c r="O9" s="140"/>
      <c r="P9" s="7"/>
      <c r="Q9" s="2"/>
      <c r="R9" s="2"/>
      <c r="S9" s="22"/>
      <c r="T9" s="22"/>
      <c r="U9" s="22"/>
      <c r="V9" s="22"/>
      <c r="W9" s="22"/>
      <c r="X9" s="22"/>
      <c r="Y9" s="22"/>
      <c r="Z9" s="22"/>
      <c r="AA9" s="22"/>
      <c r="AB9" s="22"/>
      <c r="AC9" s="22"/>
    </row>
    <row r="10" spans="1:29" s="23" customFormat="1" ht="26.25">
      <c r="A10" s="133" t="s">
        <v>15</v>
      </c>
      <c r="B10" s="133"/>
      <c r="C10" s="133"/>
      <c r="D10" s="133"/>
      <c r="E10" s="133">
        <v>2632082700</v>
      </c>
      <c r="F10" s="133"/>
      <c r="G10" s="133"/>
      <c r="H10" s="133"/>
      <c r="I10" s="133"/>
      <c r="J10" s="133"/>
      <c r="K10" s="133"/>
      <c r="L10" s="133"/>
      <c r="M10" s="133"/>
      <c r="N10" s="133"/>
      <c r="O10" s="133"/>
      <c r="P10" s="6"/>
      <c r="Q10" s="2"/>
      <c r="R10" s="2"/>
      <c r="S10" s="22"/>
      <c r="T10" s="22"/>
      <c r="U10" s="22"/>
      <c r="V10" s="22"/>
      <c r="W10" s="22"/>
      <c r="X10" s="22"/>
      <c r="Y10" s="22"/>
      <c r="Z10" s="22"/>
      <c r="AA10" s="22"/>
      <c r="AB10" s="22"/>
      <c r="AC10" s="22"/>
    </row>
    <row r="11" spans="1:29" s="23" customFormat="1" ht="26.25">
      <c r="A11" s="133" t="s">
        <v>16</v>
      </c>
      <c r="B11" s="133"/>
      <c r="C11" s="133"/>
      <c r="D11" s="133"/>
      <c r="E11" s="121">
        <v>783801001</v>
      </c>
      <c r="F11" s="122"/>
      <c r="G11" s="122"/>
      <c r="H11" s="122"/>
      <c r="I11" s="122"/>
      <c r="J11" s="122"/>
      <c r="K11" s="122"/>
      <c r="L11" s="122"/>
      <c r="M11" s="122"/>
      <c r="N11" s="122"/>
      <c r="O11" s="123"/>
      <c r="P11" s="6"/>
      <c r="Q11" s="2"/>
      <c r="R11" s="2"/>
      <c r="S11" s="22"/>
      <c r="T11" s="22"/>
      <c r="U11" s="22"/>
      <c r="V11" s="22"/>
      <c r="W11" s="22"/>
      <c r="X11" s="22"/>
      <c r="Y11" s="22"/>
      <c r="Z11" s="22"/>
      <c r="AA11" s="22"/>
      <c r="AB11" s="22"/>
      <c r="AC11" s="22"/>
    </row>
    <row r="12" spans="1:29" s="23" customFormat="1" ht="26.25">
      <c r="A12" s="133" t="s">
        <v>19</v>
      </c>
      <c r="B12" s="133"/>
      <c r="C12" s="133"/>
      <c r="D12" s="133"/>
      <c r="E12" s="158" t="s">
        <v>21</v>
      </c>
      <c r="F12" s="158"/>
      <c r="G12" s="158"/>
      <c r="H12" s="158"/>
      <c r="I12" s="158"/>
      <c r="J12" s="158"/>
      <c r="K12" s="158"/>
      <c r="L12" s="158"/>
      <c r="M12" s="158"/>
      <c r="N12" s="158"/>
      <c r="O12" s="158"/>
      <c r="P12" s="8"/>
      <c r="Q12" s="2"/>
      <c r="R12" s="2"/>
      <c r="S12" s="22"/>
      <c r="T12" s="22"/>
      <c r="U12" s="22"/>
      <c r="V12" s="22"/>
      <c r="W12" s="22"/>
      <c r="X12" s="22"/>
      <c r="Y12" s="22"/>
      <c r="Z12" s="22"/>
      <c r="AA12" s="22"/>
      <c r="AB12" s="22"/>
      <c r="AC12" s="22"/>
    </row>
    <row r="14" spans="1:18" ht="15.75" customHeight="1">
      <c r="A14" s="151" t="s">
        <v>22</v>
      </c>
      <c r="B14" s="153" t="s">
        <v>23</v>
      </c>
      <c r="C14" s="153" t="s">
        <v>80</v>
      </c>
      <c r="D14" s="144" t="s">
        <v>0</v>
      </c>
      <c r="E14" s="144"/>
      <c r="F14" s="144"/>
      <c r="G14" s="144"/>
      <c r="H14" s="144"/>
      <c r="I14" s="144"/>
      <c r="J14" s="144"/>
      <c r="K14" s="144"/>
      <c r="L14" s="144"/>
      <c r="M14" s="144"/>
      <c r="N14" s="145" t="s">
        <v>1</v>
      </c>
      <c r="O14" s="143" t="s">
        <v>29</v>
      </c>
      <c r="P14" s="154" t="s">
        <v>62</v>
      </c>
      <c r="Q14" s="144" t="s">
        <v>35</v>
      </c>
      <c r="R14" s="144" t="s">
        <v>51</v>
      </c>
    </row>
    <row r="15" spans="1:18" ht="15.75">
      <c r="A15" s="151"/>
      <c r="B15" s="153"/>
      <c r="C15" s="153"/>
      <c r="D15" s="144" t="s">
        <v>2</v>
      </c>
      <c r="E15" s="144" t="s">
        <v>6</v>
      </c>
      <c r="F15" s="144" t="s">
        <v>3</v>
      </c>
      <c r="G15" s="144"/>
      <c r="H15" s="152" t="s">
        <v>7</v>
      </c>
      <c r="I15" s="143" t="s">
        <v>4</v>
      </c>
      <c r="J15" s="143"/>
      <c r="K15" s="157" t="s">
        <v>20</v>
      </c>
      <c r="L15" s="143" t="s">
        <v>8</v>
      </c>
      <c r="M15" s="143"/>
      <c r="N15" s="145"/>
      <c r="O15" s="143"/>
      <c r="P15" s="155"/>
      <c r="Q15" s="144"/>
      <c r="R15" s="144"/>
    </row>
    <row r="16" spans="1:18" ht="94.5">
      <c r="A16" s="151"/>
      <c r="B16" s="153"/>
      <c r="C16" s="153"/>
      <c r="D16" s="144"/>
      <c r="E16" s="144"/>
      <c r="F16" s="92" t="s">
        <v>25</v>
      </c>
      <c r="G16" s="24" t="s">
        <v>5</v>
      </c>
      <c r="H16" s="152"/>
      <c r="I16" s="25" t="s">
        <v>26</v>
      </c>
      <c r="J16" s="25" t="s">
        <v>5</v>
      </c>
      <c r="K16" s="157"/>
      <c r="L16" s="26" t="s">
        <v>27</v>
      </c>
      <c r="M16" s="25" t="s">
        <v>28</v>
      </c>
      <c r="N16" s="145"/>
      <c r="O16" s="143"/>
      <c r="P16" s="156"/>
      <c r="Q16" s="144"/>
      <c r="R16" s="144"/>
    </row>
    <row r="17" spans="1:18" ht="15.75">
      <c r="A17" s="29">
        <v>1</v>
      </c>
      <c r="B17" s="10">
        <v>2</v>
      </c>
      <c r="C17" s="10">
        <v>3</v>
      </c>
      <c r="D17" s="11">
        <v>4</v>
      </c>
      <c r="E17" s="11">
        <v>5</v>
      </c>
      <c r="F17" s="11">
        <v>6</v>
      </c>
      <c r="G17" s="11">
        <v>7</v>
      </c>
      <c r="H17" s="4">
        <v>8</v>
      </c>
      <c r="I17" s="4">
        <v>9</v>
      </c>
      <c r="J17" s="4">
        <v>10</v>
      </c>
      <c r="K17" s="27">
        <v>11</v>
      </c>
      <c r="L17" s="10">
        <v>12</v>
      </c>
      <c r="M17" s="11">
        <v>13</v>
      </c>
      <c r="N17" s="11">
        <v>14</v>
      </c>
      <c r="O17" s="4">
        <v>15</v>
      </c>
      <c r="P17" s="11" t="s">
        <v>63</v>
      </c>
      <c r="Q17" s="28" t="s">
        <v>63</v>
      </c>
      <c r="R17" s="28" t="s">
        <v>63</v>
      </c>
    </row>
    <row r="18" spans="1:18" ht="15.75">
      <c r="A18" s="29"/>
      <c r="B18" s="46" t="s">
        <v>63</v>
      </c>
      <c r="C18" s="46" t="s">
        <v>63</v>
      </c>
      <c r="D18" s="116" t="s">
        <v>83</v>
      </c>
      <c r="E18" s="47" t="s">
        <v>63</v>
      </c>
      <c r="F18" s="47" t="s">
        <v>63</v>
      </c>
      <c r="G18" s="47" t="s">
        <v>63</v>
      </c>
      <c r="H18" s="47" t="s">
        <v>63</v>
      </c>
      <c r="I18" s="47" t="s">
        <v>63</v>
      </c>
      <c r="J18" s="47" t="s">
        <v>63</v>
      </c>
      <c r="K18" s="47" t="s">
        <v>63</v>
      </c>
      <c r="L18" s="46" t="s">
        <v>89</v>
      </c>
      <c r="M18" s="47" t="s">
        <v>63</v>
      </c>
      <c r="N18" s="47" t="s">
        <v>63</v>
      </c>
      <c r="O18" s="55" t="s">
        <v>63</v>
      </c>
      <c r="P18" s="47" t="s">
        <v>63</v>
      </c>
      <c r="Q18" s="49" t="s">
        <v>63</v>
      </c>
      <c r="R18" s="49" t="s">
        <v>63</v>
      </c>
    </row>
    <row r="19" spans="1:18" ht="63">
      <c r="A19" s="29" t="s">
        <v>113</v>
      </c>
      <c r="B19" s="10" t="s">
        <v>72</v>
      </c>
      <c r="C19" s="10" t="s">
        <v>71</v>
      </c>
      <c r="D19" s="11" t="s">
        <v>132</v>
      </c>
      <c r="E19" s="11" t="s">
        <v>45</v>
      </c>
      <c r="F19" s="11">
        <v>876</v>
      </c>
      <c r="G19" s="11" t="s">
        <v>46</v>
      </c>
      <c r="H19" s="9">
        <v>1</v>
      </c>
      <c r="I19" s="4" t="s">
        <v>21</v>
      </c>
      <c r="J19" s="4" t="s">
        <v>38</v>
      </c>
      <c r="K19" s="64">
        <f>500*1000*1.18</f>
        <v>590000</v>
      </c>
      <c r="L19" s="12">
        <v>42767</v>
      </c>
      <c r="M19" s="12">
        <v>42916</v>
      </c>
      <c r="N19" s="11" t="s">
        <v>47</v>
      </c>
      <c r="O19" s="4" t="s">
        <v>48</v>
      </c>
      <c r="P19" s="11" t="s">
        <v>63</v>
      </c>
      <c r="Q19" s="11" t="s">
        <v>52</v>
      </c>
      <c r="R19" s="11" t="s">
        <v>54</v>
      </c>
    </row>
    <row r="20" spans="1:18" ht="63">
      <c r="A20" s="29" t="s">
        <v>122</v>
      </c>
      <c r="B20" s="10" t="s">
        <v>65</v>
      </c>
      <c r="C20" s="10" t="s">
        <v>64</v>
      </c>
      <c r="D20" s="3" t="s">
        <v>115</v>
      </c>
      <c r="E20" s="11" t="s">
        <v>36</v>
      </c>
      <c r="F20" s="11">
        <v>729</v>
      </c>
      <c r="G20" s="11" t="s">
        <v>37</v>
      </c>
      <c r="H20" s="9">
        <v>5.5</v>
      </c>
      <c r="I20" s="4" t="s">
        <v>21</v>
      </c>
      <c r="J20" s="4" t="s">
        <v>38</v>
      </c>
      <c r="K20" s="64">
        <v>1100000</v>
      </c>
      <c r="L20" s="12">
        <v>42736</v>
      </c>
      <c r="M20" s="12">
        <v>42767</v>
      </c>
      <c r="N20" s="11" t="s">
        <v>39</v>
      </c>
      <c r="O20" s="4" t="s">
        <v>40</v>
      </c>
      <c r="P20" s="11" t="s">
        <v>40</v>
      </c>
      <c r="Q20" s="11" t="s">
        <v>63</v>
      </c>
      <c r="R20" s="11" t="s">
        <v>49</v>
      </c>
    </row>
    <row r="21" spans="1:18" s="51" customFormat="1" ht="63">
      <c r="A21" s="29" t="s">
        <v>122</v>
      </c>
      <c r="B21" s="10" t="s">
        <v>65</v>
      </c>
      <c r="C21" s="10" t="s">
        <v>64</v>
      </c>
      <c r="D21" s="3" t="s">
        <v>96</v>
      </c>
      <c r="E21" s="11" t="s">
        <v>36</v>
      </c>
      <c r="F21" s="11">
        <v>729</v>
      </c>
      <c r="G21" s="11" t="s">
        <v>37</v>
      </c>
      <c r="H21" s="9">
        <v>7.5</v>
      </c>
      <c r="I21" s="4">
        <v>82401000000</v>
      </c>
      <c r="J21" s="4" t="s">
        <v>95</v>
      </c>
      <c r="K21" s="64">
        <v>1500000</v>
      </c>
      <c r="L21" s="12">
        <v>42736</v>
      </c>
      <c r="M21" s="12">
        <v>42767</v>
      </c>
      <c r="N21" s="11" t="s">
        <v>39</v>
      </c>
      <c r="O21" s="4" t="s">
        <v>40</v>
      </c>
      <c r="P21" s="11" t="s">
        <v>40</v>
      </c>
      <c r="Q21" s="11" t="s">
        <v>63</v>
      </c>
      <c r="R21" s="11" t="s">
        <v>49</v>
      </c>
    </row>
    <row r="22" spans="1:18" s="51" customFormat="1" ht="63">
      <c r="A22" s="29" t="s">
        <v>122</v>
      </c>
      <c r="B22" s="10" t="s">
        <v>65</v>
      </c>
      <c r="C22" s="10" t="s">
        <v>64</v>
      </c>
      <c r="D22" s="3" t="s">
        <v>97</v>
      </c>
      <c r="E22" s="11" t="s">
        <v>36</v>
      </c>
      <c r="F22" s="11">
        <v>729</v>
      </c>
      <c r="G22" s="11" t="s">
        <v>37</v>
      </c>
      <c r="H22" s="9">
        <v>3.55</v>
      </c>
      <c r="I22" s="4" t="s">
        <v>21</v>
      </c>
      <c r="J22" s="4" t="s">
        <v>38</v>
      </c>
      <c r="K22" s="64">
        <v>710000</v>
      </c>
      <c r="L22" s="12">
        <v>42736</v>
      </c>
      <c r="M22" s="12">
        <v>42767</v>
      </c>
      <c r="N22" s="11" t="s">
        <v>39</v>
      </c>
      <c r="O22" s="4" t="s">
        <v>40</v>
      </c>
      <c r="P22" s="11" t="s">
        <v>40</v>
      </c>
      <c r="Q22" s="11" t="s">
        <v>63</v>
      </c>
      <c r="R22" s="11" t="s">
        <v>49</v>
      </c>
    </row>
    <row r="23" spans="1:18" s="54" customFormat="1" ht="94.5">
      <c r="A23" s="29" t="s">
        <v>146</v>
      </c>
      <c r="B23" s="10" t="s">
        <v>69</v>
      </c>
      <c r="C23" s="10" t="s">
        <v>70</v>
      </c>
      <c r="D23" s="11" t="s">
        <v>112</v>
      </c>
      <c r="E23" s="11" t="s">
        <v>110</v>
      </c>
      <c r="F23" s="11">
        <v>796</v>
      </c>
      <c r="G23" s="11" t="s">
        <v>43</v>
      </c>
      <c r="H23" s="9">
        <v>28467</v>
      </c>
      <c r="I23" s="11">
        <v>82401000000</v>
      </c>
      <c r="J23" s="11" t="s">
        <v>95</v>
      </c>
      <c r="K23" s="64">
        <v>17080200</v>
      </c>
      <c r="L23" s="12">
        <v>42767</v>
      </c>
      <c r="M23" s="12">
        <v>42826</v>
      </c>
      <c r="N23" s="11" t="s">
        <v>39</v>
      </c>
      <c r="O23" s="4" t="s">
        <v>40</v>
      </c>
      <c r="P23" s="11" t="s">
        <v>40</v>
      </c>
      <c r="Q23" s="11" t="s">
        <v>63</v>
      </c>
      <c r="R23" s="11" t="s">
        <v>54</v>
      </c>
    </row>
    <row r="24" spans="1:18" ht="63">
      <c r="A24" s="29" t="s">
        <v>136</v>
      </c>
      <c r="B24" s="10" t="s">
        <v>65</v>
      </c>
      <c r="C24" s="10" t="s">
        <v>66</v>
      </c>
      <c r="D24" s="4" t="s">
        <v>98</v>
      </c>
      <c r="E24" s="11" t="s">
        <v>41</v>
      </c>
      <c r="F24" s="11" t="s">
        <v>42</v>
      </c>
      <c r="G24" s="11" t="s">
        <v>43</v>
      </c>
      <c r="H24" s="9">
        <v>12900</v>
      </c>
      <c r="I24" s="4">
        <v>91401000000</v>
      </c>
      <c r="J24" s="4" t="s">
        <v>94</v>
      </c>
      <c r="K24" s="64">
        <v>580500</v>
      </c>
      <c r="L24" s="12">
        <v>42736</v>
      </c>
      <c r="M24" s="12">
        <v>42825</v>
      </c>
      <c r="N24" s="11" t="s">
        <v>39</v>
      </c>
      <c r="O24" s="4" t="s">
        <v>40</v>
      </c>
      <c r="P24" s="11" t="s">
        <v>48</v>
      </c>
      <c r="Q24" s="11" t="s">
        <v>63</v>
      </c>
      <c r="R24" s="11" t="s">
        <v>49</v>
      </c>
    </row>
    <row r="25" spans="1:18" s="52" customFormat="1" ht="63">
      <c r="A25" s="29" t="s">
        <v>136</v>
      </c>
      <c r="B25" s="10" t="s">
        <v>65</v>
      </c>
      <c r="C25" s="10" t="s">
        <v>66</v>
      </c>
      <c r="D25" s="4" t="s">
        <v>133</v>
      </c>
      <c r="E25" s="11" t="s">
        <v>41</v>
      </c>
      <c r="F25" s="11" t="s">
        <v>42</v>
      </c>
      <c r="G25" s="11" t="s">
        <v>43</v>
      </c>
      <c r="H25" s="9">
        <v>8000</v>
      </c>
      <c r="I25" s="4">
        <v>26406000000</v>
      </c>
      <c r="J25" s="4" t="s">
        <v>93</v>
      </c>
      <c r="K25" s="64">
        <v>360000</v>
      </c>
      <c r="L25" s="12">
        <v>42736</v>
      </c>
      <c r="M25" s="12">
        <v>42825</v>
      </c>
      <c r="N25" s="11" t="s">
        <v>39</v>
      </c>
      <c r="O25" s="4" t="s">
        <v>40</v>
      </c>
      <c r="P25" s="11" t="s">
        <v>48</v>
      </c>
      <c r="Q25" s="11" t="s">
        <v>63</v>
      </c>
      <c r="R25" s="11" t="s">
        <v>49</v>
      </c>
    </row>
    <row r="26" spans="1:18" s="52" customFormat="1" ht="63">
      <c r="A26" s="29" t="s">
        <v>136</v>
      </c>
      <c r="B26" s="10" t="s">
        <v>65</v>
      </c>
      <c r="C26" s="10" t="s">
        <v>66</v>
      </c>
      <c r="D26" s="4" t="s">
        <v>134</v>
      </c>
      <c r="E26" s="11" t="s">
        <v>41</v>
      </c>
      <c r="F26" s="11" t="s">
        <v>42</v>
      </c>
      <c r="G26" s="11" t="s">
        <v>43</v>
      </c>
      <c r="H26" s="9">
        <v>13500</v>
      </c>
      <c r="I26" s="4">
        <v>82401000000</v>
      </c>
      <c r="J26" s="4" t="s">
        <v>95</v>
      </c>
      <c r="K26" s="64">
        <v>607500</v>
      </c>
      <c r="L26" s="12">
        <v>42736</v>
      </c>
      <c r="M26" s="12">
        <v>42825</v>
      </c>
      <c r="N26" s="11" t="s">
        <v>39</v>
      </c>
      <c r="O26" s="4" t="s">
        <v>40</v>
      </c>
      <c r="P26" s="11" t="s">
        <v>48</v>
      </c>
      <c r="Q26" s="11" t="s">
        <v>63</v>
      </c>
      <c r="R26" s="11" t="s">
        <v>49</v>
      </c>
    </row>
    <row r="27" spans="1:18" s="54" customFormat="1" ht="94.5">
      <c r="A27" s="29" t="s">
        <v>139</v>
      </c>
      <c r="B27" s="10" t="s">
        <v>143</v>
      </c>
      <c r="C27" s="10" t="s">
        <v>144</v>
      </c>
      <c r="D27" s="4" t="s">
        <v>145</v>
      </c>
      <c r="E27" s="11" t="s">
        <v>45</v>
      </c>
      <c r="F27" s="11">
        <v>876</v>
      </c>
      <c r="G27" s="11" t="s">
        <v>46</v>
      </c>
      <c r="H27" s="9">
        <v>1</v>
      </c>
      <c r="I27" s="4">
        <v>82420000000</v>
      </c>
      <c r="J27" s="4" t="s">
        <v>140</v>
      </c>
      <c r="K27" s="64" t="s">
        <v>142</v>
      </c>
      <c r="L27" s="12">
        <v>42767</v>
      </c>
      <c r="M27" s="12">
        <v>42916</v>
      </c>
      <c r="N27" s="11" t="s">
        <v>39</v>
      </c>
      <c r="O27" s="4" t="s">
        <v>40</v>
      </c>
      <c r="P27" s="11" t="s">
        <v>48</v>
      </c>
      <c r="Q27" s="11" t="s">
        <v>63</v>
      </c>
      <c r="R27" s="11" t="s">
        <v>141</v>
      </c>
    </row>
    <row r="28" spans="1:18" ht="78.75">
      <c r="A28" s="29" t="s">
        <v>148</v>
      </c>
      <c r="B28" s="10" t="s">
        <v>65</v>
      </c>
      <c r="C28" s="10" t="s">
        <v>103</v>
      </c>
      <c r="D28" s="4" t="s">
        <v>116</v>
      </c>
      <c r="E28" s="11" t="s">
        <v>61</v>
      </c>
      <c r="F28" s="11" t="s">
        <v>42</v>
      </c>
      <c r="G28" s="11" t="s">
        <v>43</v>
      </c>
      <c r="H28" s="9">
        <v>11190</v>
      </c>
      <c r="I28" s="4" t="s">
        <v>21</v>
      </c>
      <c r="J28" s="4" t="s">
        <v>38</v>
      </c>
      <c r="K28" s="64">
        <v>946330</v>
      </c>
      <c r="L28" s="12">
        <v>42767</v>
      </c>
      <c r="M28" s="12">
        <v>42825</v>
      </c>
      <c r="N28" s="11" t="s">
        <v>39</v>
      </c>
      <c r="O28" s="4" t="s">
        <v>40</v>
      </c>
      <c r="P28" s="11" t="s">
        <v>40</v>
      </c>
      <c r="Q28" s="11" t="s">
        <v>63</v>
      </c>
      <c r="R28" s="11" t="s">
        <v>49</v>
      </c>
    </row>
    <row r="29" spans="1:18" s="53" customFormat="1" ht="78.75">
      <c r="A29" s="29" t="s">
        <v>148</v>
      </c>
      <c r="B29" s="10" t="s">
        <v>65</v>
      </c>
      <c r="C29" s="10" t="s">
        <v>103</v>
      </c>
      <c r="D29" s="4" t="s">
        <v>101</v>
      </c>
      <c r="E29" s="11" t="s">
        <v>61</v>
      </c>
      <c r="F29" s="11" t="s">
        <v>42</v>
      </c>
      <c r="G29" s="11" t="s">
        <v>43</v>
      </c>
      <c r="H29" s="9">
        <v>17130</v>
      </c>
      <c r="I29" s="4">
        <v>82401000000</v>
      </c>
      <c r="J29" s="4" t="s">
        <v>95</v>
      </c>
      <c r="K29" s="64">
        <v>648850</v>
      </c>
      <c r="L29" s="12">
        <v>42767</v>
      </c>
      <c r="M29" s="12">
        <v>42825</v>
      </c>
      <c r="N29" s="11" t="s">
        <v>39</v>
      </c>
      <c r="O29" s="4" t="s">
        <v>40</v>
      </c>
      <c r="P29" s="11" t="s">
        <v>40</v>
      </c>
      <c r="Q29" s="11" t="s">
        <v>63</v>
      </c>
      <c r="R29" s="11" t="s">
        <v>49</v>
      </c>
    </row>
    <row r="30" spans="1:18" s="53" customFormat="1" ht="78.75">
      <c r="A30" s="29" t="s">
        <v>148</v>
      </c>
      <c r="B30" s="10" t="s">
        <v>65</v>
      </c>
      <c r="C30" s="10" t="s">
        <v>103</v>
      </c>
      <c r="D30" s="4" t="s">
        <v>102</v>
      </c>
      <c r="E30" s="11" t="s">
        <v>61</v>
      </c>
      <c r="F30" s="11" t="s">
        <v>42</v>
      </c>
      <c r="G30" s="11" t="s">
        <v>43</v>
      </c>
      <c r="H30" s="9">
        <v>2437</v>
      </c>
      <c r="I30" s="4" t="s">
        <v>21</v>
      </c>
      <c r="J30" s="4" t="s">
        <v>38</v>
      </c>
      <c r="K30" s="64">
        <v>316790</v>
      </c>
      <c r="L30" s="12">
        <v>42767</v>
      </c>
      <c r="M30" s="12">
        <v>42825</v>
      </c>
      <c r="N30" s="11" t="s">
        <v>39</v>
      </c>
      <c r="O30" s="4" t="s">
        <v>40</v>
      </c>
      <c r="P30" s="11" t="s">
        <v>40</v>
      </c>
      <c r="Q30" s="11" t="s">
        <v>63</v>
      </c>
      <c r="R30" s="11" t="s">
        <v>49</v>
      </c>
    </row>
    <row r="31" spans="1:18" s="54" customFormat="1" ht="78.75">
      <c r="A31" s="29" t="s">
        <v>147</v>
      </c>
      <c r="B31" s="29" t="s">
        <v>73</v>
      </c>
      <c r="C31" s="29" t="s">
        <v>86</v>
      </c>
      <c r="D31" s="4" t="s">
        <v>121</v>
      </c>
      <c r="E31" s="11" t="s">
        <v>61</v>
      </c>
      <c r="F31" s="11" t="s">
        <v>42</v>
      </c>
      <c r="G31" s="11" t="s">
        <v>43</v>
      </c>
      <c r="H31" s="9">
        <v>3854</v>
      </c>
      <c r="I31" s="4" t="s">
        <v>21</v>
      </c>
      <c r="J31" s="4" t="s">
        <v>38</v>
      </c>
      <c r="K31" s="64">
        <v>753250</v>
      </c>
      <c r="L31" s="12">
        <v>42767</v>
      </c>
      <c r="M31" s="12">
        <v>42825</v>
      </c>
      <c r="N31" s="11" t="s">
        <v>39</v>
      </c>
      <c r="O31" s="4" t="s">
        <v>40</v>
      </c>
      <c r="P31" s="11" t="s">
        <v>40</v>
      </c>
      <c r="Q31" s="11" t="s">
        <v>63</v>
      </c>
      <c r="R31" s="11" t="s">
        <v>49</v>
      </c>
    </row>
    <row r="32" spans="1:18" s="54" customFormat="1" ht="78.75">
      <c r="A32" s="29" t="s">
        <v>147</v>
      </c>
      <c r="B32" s="29" t="s">
        <v>73</v>
      </c>
      <c r="C32" s="29" t="s">
        <v>86</v>
      </c>
      <c r="D32" s="4" t="s">
        <v>117</v>
      </c>
      <c r="E32" s="11" t="s">
        <v>61</v>
      </c>
      <c r="F32" s="11" t="s">
        <v>42</v>
      </c>
      <c r="G32" s="11" t="s">
        <v>43</v>
      </c>
      <c r="H32" s="9">
        <v>4263</v>
      </c>
      <c r="I32" s="4">
        <v>82401000000</v>
      </c>
      <c r="J32" s="4" t="s">
        <v>95</v>
      </c>
      <c r="K32" s="64">
        <v>314350</v>
      </c>
      <c r="L32" s="12">
        <v>42767</v>
      </c>
      <c r="M32" s="12">
        <v>42825</v>
      </c>
      <c r="N32" s="11" t="s">
        <v>39</v>
      </c>
      <c r="O32" s="4" t="s">
        <v>40</v>
      </c>
      <c r="P32" s="11" t="s">
        <v>40</v>
      </c>
      <c r="Q32" s="11" t="s">
        <v>63</v>
      </c>
      <c r="R32" s="11" t="s">
        <v>49</v>
      </c>
    </row>
    <row r="33" spans="1:18" ht="63">
      <c r="A33" s="29" t="s">
        <v>123</v>
      </c>
      <c r="B33" s="10" t="s">
        <v>74</v>
      </c>
      <c r="C33" s="10" t="s">
        <v>76</v>
      </c>
      <c r="D33" s="11" t="s">
        <v>59</v>
      </c>
      <c r="E33" s="11" t="s">
        <v>41</v>
      </c>
      <c r="F33" s="11" t="s">
        <v>82</v>
      </c>
      <c r="G33" s="11" t="s">
        <v>82</v>
      </c>
      <c r="H33" s="9" t="s">
        <v>53</v>
      </c>
      <c r="I33" s="4" t="s">
        <v>21</v>
      </c>
      <c r="J33" s="4" t="s">
        <v>38</v>
      </c>
      <c r="K33" s="65">
        <v>1000000</v>
      </c>
      <c r="L33" s="12">
        <v>42767</v>
      </c>
      <c r="M33" s="12">
        <v>42825</v>
      </c>
      <c r="N33" s="11" t="s">
        <v>39</v>
      </c>
      <c r="O33" s="56" t="s">
        <v>40</v>
      </c>
      <c r="P33" s="13" t="s">
        <v>40</v>
      </c>
      <c r="Q33" s="11" t="s">
        <v>63</v>
      </c>
      <c r="R33" s="11" t="s">
        <v>49</v>
      </c>
    </row>
    <row r="34" spans="1:18" s="54" customFormat="1" ht="94.5">
      <c r="A34" s="10" t="s">
        <v>167</v>
      </c>
      <c r="B34" s="10" t="s">
        <v>153</v>
      </c>
      <c r="C34" s="10" t="s">
        <v>154</v>
      </c>
      <c r="D34" s="11" t="s">
        <v>155</v>
      </c>
      <c r="E34" s="11" t="s">
        <v>156</v>
      </c>
      <c r="F34" s="11" t="s">
        <v>82</v>
      </c>
      <c r="G34" s="11" t="s">
        <v>82</v>
      </c>
      <c r="H34" s="9" t="s">
        <v>53</v>
      </c>
      <c r="I34" s="4" t="s">
        <v>21</v>
      </c>
      <c r="J34" s="4" t="s">
        <v>38</v>
      </c>
      <c r="K34" s="65">
        <v>1360120</v>
      </c>
      <c r="L34" s="12">
        <v>42795</v>
      </c>
      <c r="M34" s="14">
        <v>42916</v>
      </c>
      <c r="N34" s="11" t="s">
        <v>39</v>
      </c>
      <c r="O34" s="56" t="s">
        <v>40</v>
      </c>
      <c r="P34" s="13" t="s">
        <v>48</v>
      </c>
      <c r="Q34" s="11" t="s">
        <v>175</v>
      </c>
      <c r="R34" s="11" t="s">
        <v>50</v>
      </c>
    </row>
    <row r="35" spans="1:18" s="54" customFormat="1" ht="78.75">
      <c r="A35" s="10" t="s">
        <v>170</v>
      </c>
      <c r="B35" s="10" t="s">
        <v>153</v>
      </c>
      <c r="C35" s="10" t="s">
        <v>154</v>
      </c>
      <c r="D35" s="11" t="s">
        <v>157</v>
      </c>
      <c r="E35" s="11" t="s">
        <v>158</v>
      </c>
      <c r="F35" s="11" t="s">
        <v>82</v>
      </c>
      <c r="G35" s="11" t="s">
        <v>82</v>
      </c>
      <c r="H35" s="9" t="s">
        <v>53</v>
      </c>
      <c r="I35" s="4" t="s">
        <v>21</v>
      </c>
      <c r="J35" s="4" t="s">
        <v>38</v>
      </c>
      <c r="K35" s="65">
        <v>1394950</v>
      </c>
      <c r="L35" s="12">
        <v>42795</v>
      </c>
      <c r="M35" s="12">
        <v>42887</v>
      </c>
      <c r="N35" s="11" t="s">
        <v>39</v>
      </c>
      <c r="O35" s="56" t="s">
        <v>40</v>
      </c>
      <c r="P35" s="13" t="s">
        <v>48</v>
      </c>
      <c r="Q35" s="11" t="s">
        <v>175</v>
      </c>
      <c r="R35" s="11" t="s">
        <v>50</v>
      </c>
    </row>
    <row r="36" spans="1:18" s="54" customFormat="1" ht="110.25">
      <c r="A36" s="10" t="s">
        <v>171</v>
      </c>
      <c r="B36" s="10" t="s">
        <v>159</v>
      </c>
      <c r="C36" s="10" t="s">
        <v>160</v>
      </c>
      <c r="D36" s="3" t="s">
        <v>168</v>
      </c>
      <c r="E36" s="11" t="s">
        <v>161</v>
      </c>
      <c r="F36" s="11" t="s">
        <v>82</v>
      </c>
      <c r="G36" s="11" t="s">
        <v>82</v>
      </c>
      <c r="H36" s="9" t="s">
        <v>53</v>
      </c>
      <c r="I36" s="11" t="s">
        <v>21</v>
      </c>
      <c r="J36" s="11" t="s">
        <v>38</v>
      </c>
      <c r="K36" s="124">
        <v>1180000</v>
      </c>
      <c r="L36" s="12">
        <v>42795</v>
      </c>
      <c r="M36" s="12">
        <v>42916</v>
      </c>
      <c r="N36" s="11" t="s">
        <v>39</v>
      </c>
      <c r="O36" s="4" t="s">
        <v>40</v>
      </c>
      <c r="P36" s="13" t="s">
        <v>48</v>
      </c>
      <c r="Q36" s="11" t="s">
        <v>63</v>
      </c>
      <c r="R36" s="11" t="s">
        <v>50</v>
      </c>
    </row>
    <row r="37" spans="1:18" s="54" customFormat="1" ht="110.25">
      <c r="A37" s="10" t="s">
        <v>172</v>
      </c>
      <c r="B37" s="10" t="s">
        <v>159</v>
      </c>
      <c r="C37" s="10" t="s">
        <v>160</v>
      </c>
      <c r="D37" s="3" t="s">
        <v>169</v>
      </c>
      <c r="E37" s="11" t="s">
        <v>161</v>
      </c>
      <c r="F37" s="11" t="s">
        <v>82</v>
      </c>
      <c r="G37" s="11" t="s">
        <v>82</v>
      </c>
      <c r="H37" s="9" t="s">
        <v>53</v>
      </c>
      <c r="I37" s="11" t="s">
        <v>21</v>
      </c>
      <c r="J37" s="11" t="s">
        <v>38</v>
      </c>
      <c r="K37" s="124">
        <v>118000</v>
      </c>
      <c r="L37" s="12">
        <v>42795</v>
      </c>
      <c r="M37" s="12">
        <v>42916</v>
      </c>
      <c r="N37" s="11" t="s">
        <v>39</v>
      </c>
      <c r="O37" s="4" t="s">
        <v>40</v>
      </c>
      <c r="P37" s="13" t="s">
        <v>48</v>
      </c>
      <c r="Q37" s="11" t="s">
        <v>63</v>
      </c>
      <c r="R37" s="11" t="s">
        <v>50</v>
      </c>
    </row>
    <row r="38" spans="1:18" s="54" customFormat="1" ht="78.75">
      <c r="A38" s="10" t="s">
        <v>174</v>
      </c>
      <c r="B38" s="10" t="s">
        <v>162</v>
      </c>
      <c r="C38" s="10" t="s">
        <v>163</v>
      </c>
      <c r="D38" s="3" t="s">
        <v>164</v>
      </c>
      <c r="E38" s="125" t="s">
        <v>61</v>
      </c>
      <c r="F38" s="11" t="s">
        <v>165</v>
      </c>
      <c r="G38" s="11" t="s">
        <v>166</v>
      </c>
      <c r="H38" s="9" t="s">
        <v>173</v>
      </c>
      <c r="I38" s="4" t="s">
        <v>21</v>
      </c>
      <c r="J38" s="4" t="s">
        <v>38</v>
      </c>
      <c r="K38" s="65">
        <v>1344560</v>
      </c>
      <c r="L38" s="12">
        <v>42401</v>
      </c>
      <c r="M38" s="12">
        <v>43039</v>
      </c>
      <c r="N38" s="11" t="s">
        <v>39</v>
      </c>
      <c r="O38" s="4" t="s">
        <v>40</v>
      </c>
      <c r="P38" s="13" t="s">
        <v>40</v>
      </c>
      <c r="Q38" s="11" t="s">
        <v>63</v>
      </c>
      <c r="R38" s="11" t="s">
        <v>50</v>
      </c>
    </row>
    <row r="39" spans="1:18" ht="63">
      <c r="A39" s="29" t="s">
        <v>124</v>
      </c>
      <c r="B39" s="10" t="s">
        <v>68</v>
      </c>
      <c r="C39" s="10" t="s">
        <v>67</v>
      </c>
      <c r="D39" s="4" t="s">
        <v>44</v>
      </c>
      <c r="E39" s="11" t="s">
        <v>45</v>
      </c>
      <c r="F39" s="11" t="s">
        <v>42</v>
      </c>
      <c r="G39" s="11" t="s">
        <v>43</v>
      </c>
      <c r="H39" s="9">
        <v>212</v>
      </c>
      <c r="I39" s="4" t="s">
        <v>21</v>
      </c>
      <c r="J39" s="4" t="s">
        <v>38</v>
      </c>
      <c r="K39" s="64">
        <f>1911.16*1000</f>
        <v>1911160</v>
      </c>
      <c r="L39" s="12">
        <v>42795</v>
      </c>
      <c r="M39" s="12">
        <v>43160</v>
      </c>
      <c r="N39" s="11" t="s">
        <v>39</v>
      </c>
      <c r="O39" s="4" t="s">
        <v>40</v>
      </c>
      <c r="P39" s="13" t="s">
        <v>63</v>
      </c>
      <c r="Q39" s="11" t="s">
        <v>60</v>
      </c>
      <c r="R39" s="11" t="s">
        <v>50</v>
      </c>
    </row>
    <row r="40" spans="1:15" ht="15.75">
      <c r="A40" s="117"/>
      <c r="B40" s="118"/>
      <c r="C40" s="118"/>
      <c r="D40" s="116" t="s">
        <v>84</v>
      </c>
      <c r="E40" s="106"/>
      <c r="F40" s="106"/>
      <c r="G40" s="119"/>
      <c r="H40" s="120"/>
      <c r="I40" s="107"/>
      <c r="J40" s="107"/>
      <c r="K40" s="107"/>
      <c r="L40" s="106"/>
      <c r="M40" s="106"/>
      <c r="N40" s="106"/>
      <c r="O40" s="107"/>
    </row>
    <row r="41" spans="1:18" s="54" customFormat="1" ht="47.25">
      <c r="A41" s="29" t="s">
        <v>125</v>
      </c>
      <c r="B41" s="29" t="s">
        <v>99</v>
      </c>
      <c r="C41" s="29" t="s">
        <v>100</v>
      </c>
      <c r="D41" s="4" t="s">
        <v>104</v>
      </c>
      <c r="E41" s="4" t="s">
        <v>105</v>
      </c>
      <c r="F41" s="4">
        <v>876</v>
      </c>
      <c r="G41" s="4" t="s">
        <v>46</v>
      </c>
      <c r="H41" s="9">
        <v>1</v>
      </c>
      <c r="I41" s="4" t="s">
        <v>21</v>
      </c>
      <c r="J41" s="4" t="s">
        <v>38</v>
      </c>
      <c r="K41" s="64">
        <f>(564.58+407.58+159.51)*1000</f>
        <v>1131670</v>
      </c>
      <c r="L41" s="50">
        <v>42916</v>
      </c>
      <c r="M41" s="50">
        <v>42948</v>
      </c>
      <c r="N41" s="4" t="s">
        <v>39</v>
      </c>
      <c r="O41" s="4" t="s">
        <v>40</v>
      </c>
      <c r="P41" s="11" t="s">
        <v>48</v>
      </c>
      <c r="Q41" s="11" t="s">
        <v>63</v>
      </c>
      <c r="R41" s="11" t="s">
        <v>55</v>
      </c>
    </row>
    <row r="42" spans="1:18" ht="63">
      <c r="A42" s="29" t="s">
        <v>126</v>
      </c>
      <c r="B42" s="29" t="s">
        <v>106</v>
      </c>
      <c r="C42" s="29" t="s">
        <v>107</v>
      </c>
      <c r="D42" s="4" t="s">
        <v>108</v>
      </c>
      <c r="E42" s="4" t="s">
        <v>45</v>
      </c>
      <c r="F42" s="4">
        <v>876</v>
      </c>
      <c r="G42" s="4" t="s">
        <v>46</v>
      </c>
      <c r="H42" s="9">
        <v>1</v>
      </c>
      <c r="I42" s="4" t="s">
        <v>21</v>
      </c>
      <c r="J42" s="4" t="s">
        <v>38</v>
      </c>
      <c r="K42" s="65">
        <f>(1384.91+302.7)*1000*1.18</f>
        <v>1991379.8000000003</v>
      </c>
      <c r="L42" s="50">
        <v>42887</v>
      </c>
      <c r="M42" s="63">
        <v>43281</v>
      </c>
      <c r="N42" s="4" t="s">
        <v>39</v>
      </c>
      <c r="O42" s="56" t="s">
        <v>40</v>
      </c>
      <c r="P42" s="13" t="s">
        <v>40</v>
      </c>
      <c r="Q42" s="11" t="s">
        <v>63</v>
      </c>
      <c r="R42" s="11" t="s">
        <v>49</v>
      </c>
    </row>
    <row r="43" spans="1:18" s="54" customFormat="1" ht="78.75">
      <c r="A43" s="29" t="s">
        <v>127</v>
      </c>
      <c r="B43" s="29" t="s">
        <v>75</v>
      </c>
      <c r="C43" s="29" t="s">
        <v>81</v>
      </c>
      <c r="D43" s="4" t="s">
        <v>120</v>
      </c>
      <c r="E43" s="4" t="s">
        <v>61</v>
      </c>
      <c r="F43" s="4" t="s">
        <v>82</v>
      </c>
      <c r="G43" s="4" t="s">
        <v>82</v>
      </c>
      <c r="H43" s="9" t="s">
        <v>53</v>
      </c>
      <c r="I43" s="4" t="s">
        <v>21</v>
      </c>
      <c r="J43" s="4" t="s">
        <v>38</v>
      </c>
      <c r="K43" s="64">
        <f>3603.99*1000*1.18</f>
        <v>4252708.2</v>
      </c>
      <c r="L43" s="50">
        <v>42887</v>
      </c>
      <c r="M43" s="50">
        <v>42946</v>
      </c>
      <c r="N43" s="4" t="s">
        <v>39</v>
      </c>
      <c r="O43" s="4" t="s">
        <v>40</v>
      </c>
      <c r="P43" s="11" t="s">
        <v>48</v>
      </c>
      <c r="Q43" s="11" t="s">
        <v>63</v>
      </c>
      <c r="R43" s="11" t="s">
        <v>55</v>
      </c>
    </row>
    <row r="44" spans="1:18" ht="15.75">
      <c r="A44" s="66" t="s">
        <v>63</v>
      </c>
      <c r="B44" s="46" t="s">
        <v>63</v>
      </c>
      <c r="C44" s="46" t="s">
        <v>63</v>
      </c>
      <c r="D44" s="116" t="s">
        <v>85</v>
      </c>
      <c r="E44" s="47" t="s">
        <v>63</v>
      </c>
      <c r="F44" s="47" t="s">
        <v>63</v>
      </c>
      <c r="G44" s="47" t="s">
        <v>63</v>
      </c>
      <c r="H44" s="47" t="s">
        <v>63</v>
      </c>
      <c r="I44" s="47" t="s">
        <v>63</v>
      </c>
      <c r="J44" s="47" t="s">
        <v>63</v>
      </c>
      <c r="K44" s="47" t="s">
        <v>63</v>
      </c>
      <c r="L44" s="45">
        <v>42551</v>
      </c>
      <c r="M44" s="47" t="s">
        <v>63</v>
      </c>
      <c r="N44" s="47" t="s">
        <v>63</v>
      </c>
      <c r="O44" s="55" t="s">
        <v>63</v>
      </c>
      <c r="P44" s="48" t="s">
        <v>63</v>
      </c>
      <c r="Q44" s="49" t="s">
        <v>63</v>
      </c>
      <c r="R44" s="49" t="s">
        <v>63</v>
      </c>
    </row>
    <row r="45" spans="1:18" s="54" customFormat="1" ht="63">
      <c r="A45" s="29" t="s">
        <v>128</v>
      </c>
      <c r="B45" s="10" t="s">
        <v>77</v>
      </c>
      <c r="C45" s="10" t="s">
        <v>77</v>
      </c>
      <c r="D45" s="11" t="s">
        <v>135</v>
      </c>
      <c r="E45" s="11" t="s">
        <v>56</v>
      </c>
      <c r="F45" s="11">
        <v>876</v>
      </c>
      <c r="G45" s="11" t="s">
        <v>46</v>
      </c>
      <c r="H45" s="9">
        <v>1</v>
      </c>
      <c r="I45" s="4" t="s">
        <v>21</v>
      </c>
      <c r="J45" s="4" t="s">
        <v>38</v>
      </c>
      <c r="K45" s="65">
        <f>4853.37*1000*1.18</f>
        <v>5726976.6</v>
      </c>
      <c r="L45" s="12">
        <v>42917</v>
      </c>
      <c r="M45" s="14">
        <v>43008</v>
      </c>
      <c r="N45" s="12" t="s">
        <v>39</v>
      </c>
      <c r="O45" s="56" t="s">
        <v>48</v>
      </c>
      <c r="P45" s="13" t="s">
        <v>40</v>
      </c>
      <c r="Q45" s="11" t="s">
        <v>63</v>
      </c>
      <c r="R45" s="11" t="s">
        <v>57</v>
      </c>
    </row>
    <row r="46" spans="1:18" s="44" customFormat="1" ht="63">
      <c r="A46" s="29" t="s">
        <v>129</v>
      </c>
      <c r="B46" s="10" t="s">
        <v>92</v>
      </c>
      <c r="C46" s="10" t="s">
        <v>91</v>
      </c>
      <c r="D46" s="11" t="s">
        <v>90</v>
      </c>
      <c r="E46" s="11" t="s">
        <v>45</v>
      </c>
      <c r="F46" s="11">
        <v>876</v>
      </c>
      <c r="G46" s="11" t="s">
        <v>46</v>
      </c>
      <c r="H46" s="9">
        <v>1</v>
      </c>
      <c r="I46" s="4">
        <v>40000000000</v>
      </c>
      <c r="J46" s="4" t="s">
        <v>111</v>
      </c>
      <c r="K46" s="65">
        <f>500*1000*1.18</f>
        <v>590000</v>
      </c>
      <c r="L46" s="12">
        <v>42917</v>
      </c>
      <c r="M46" s="14">
        <v>43313</v>
      </c>
      <c r="N46" s="11" t="s">
        <v>47</v>
      </c>
      <c r="O46" s="56" t="s">
        <v>48</v>
      </c>
      <c r="P46" s="13" t="s">
        <v>48</v>
      </c>
      <c r="Q46" s="4" t="s">
        <v>63</v>
      </c>
      <c r="R46" s="11" t="s">
        <v>49</v>
      </c>
    </row>
    <row r="47" spans="1:18" s="54" customFormat="1" ht="63">
      <c r="A47" s="29" t="s">
        <v>130</v>
      </c>
      <c r="B47" s="10" t="s">
        <v>65</v>
      </c>
      <c r="C47" s="10" t="s">
        <v>64</v>
      </c>
      <c r="D47" s="11" t="s">
        <v>118</v>
      </c>
      <c r="E47" s="11" t="s">
        <v>36</v>
      </c>
      <c r="F47" s="11">
        <v>729</v>
      </c>
      <c r="G47" s="11" t="s">
        <v>37</v>
      </c>
      <c r="H47" s="9">
        <v>3.55</v>
      </c>
      <c r="I47" s="4" t="s">
        <v>21</v>
      </c>
      <c r="J47" s="4" t="s">
        <v>38</v>
      </c>
      <c r="K47" s="64">
        <v>710000</v>
      </c>
      <c r="L47" s="12">
        <v>42887</v>
      </c>
      <c r="M47" s="12">
        <v>42917</v>
      </c>
      <c r="N47" s="11" t="s">
        <v>39</v>
      </c>
      <c r="O47" s="4" t="s">
        <v>40</v>
      </c>
      <c r="P47" s="11" t="s">
        <v>40</v>
      </c>
      <c r="Q47" s="11" t="s">
        <v>63</v>
      </c>
      <c r="R47" s="11" t="s">
        <v>49</v>
      </c>
    </row>
    <row r="48" spans="1:18" s="54" customFormat="1" ht="63">
      <c r="A48" s="29" t="s">
        <v>131</v>
      </c>
      <c r="B48" s="10" t="s">
        <v>79</v>
      </c>
      <c r="C48" s="10" t="s">
        <v>78</v>
      </c>
      <c r="D48" s="11" t="s">
        <v>119</v>
      </c>
      <c r="E48" s="11" t="s">
        <v>45</v>
      </c>
      <c r="F48" s="11">
        <v>876</v>
      </c>
      <c r="G48" s="11" t="s">
        <v>46</v>
      </c>
      <c r="H48" s="9">
        <v>1</v>
      </c>
      <c r="I48" s="4" t="s">
        <v>21</v>
      </c>
      <c r="J48" s="4" t="s">
        <v>38</v>
      </c>
      <c r="K48" s="65">
        <v>2210250</v>
      </c>
      <c r="L48" s="12">
        <v>42950</v>
      </c>
      <c r="M48" s="14">
        <v>43251</v>
      </c>
      <c r="N48" s="11" t="s">
        <v>47</v>
      </c>
      <c r="O48" s="56" t="s">
        <v>48</v>
      </c>
      <c r="P48" s="13" t="s">
        <v>48</v>
      </c>
      <c r="Q48" s="11" t="s">
        <v>63</v>
      </c>
      <c r="R48" s="11" t="s">
        <v>58</v>
      </c>
    </row>
    <row r="49" spans="1:16" s="35" customFormat="1" ht="15.75">
      <c r="A49" s="67"/>
      <c r="B49" s="31"/>
      <c r="C49" s="31"/>
      <c r="D49" s="30"/>
      <c r="E49" s="30"/>
      <c r="F49" s="30"/>
      <c r="G49" s="30"/>
      <c r="H49" s="32"/>
      <c r="I49" s="33"/>
      <c r="J49" s="33"/>
      <c r="K49" s="34"/>
      <c r="L49" s="31"/>
      <c r="M49" s="30"/>
      <c r="N49" s="30"/>
      <c r="O49" s="33"/>
      <c r="P49" s="30"/>
    </row>
    <row r="50" spans="2:16" ht="25.5" outlineLevel="1">
      <c r="B50" s="134" t="s">
        <v>30</v>
      </c>
      <c r="C50" s="134"/>
      <c r="D50" s="134"/>
      <c r="E50" s="134"/>
      <c r="F50" s="134"/>
      <c r="G50" s="134"/>
      <c r="H50" s="134"/>
      <c r="I50" s="134"/>
      <c r="J50" s="134"/>
      <c r="K50" s="134"/>
      <c r="L50" s="134"/>
      <c r="M50" s="134"/>
      <c r="N50" s="134"/>
      <c r="O50" s="134"/>
      <c r="P50" s="36"/>
    </row>
    <row r="51" spans="2:15" ht="26.25" outlineLevel="1">
      <c r="B51" s="136" t="s">
        <v>31</v>
      </c>
      <c r="C51" s="136"/>
      <c r="D51" s="136"/>
      <c r="E51" s="136"/>
      <c r="F51" s="136"/>
      <c r="G51" s="136"/>
      <c r="H51" s="136"/>
      <c r="I51" s="136"/>
      <c r="J51" s="136"/>
      <c r="K51" s="37">
        <f>SUM(K19:K48)</f>
        <v>50429544.6</v>
      </c>
      <c r="L51" s="38" t="s">
        <v>33</v>
      </c>
      <c r="M51" s="39"/>
      <c r="N51" s="101"/>
      <c r="O51" s="102"/>
    </row>
    <row r="52" spans="2:16" ht="26.25" outlineLevel="1">
      <c r="B52" s="136" t="s">
        <v>32</v>
      </c>
      <c r="C52" s="136"/>
      <c r="D52" s="136"/>
      <c r="E52" s="136"/>
      <c r="F52" s="136"/>
      <c r="G52" s="136"/>
      <c r="H52" s="136"/>
      <c r="I52" s="136"/>
      <c r="J52" s="136"/>
      <c r="K52" s="37">
        <v>5256230</v>
      </c>
      <c r="L52" s="38" t="s">
        <v>33</v>
      </c>
      <c r="M52" s="39"/>
      <c r="N52" s="39"/>
      <c r="O52" s="57"/>
      <c r="P52" s="39"/>
    </row>
    <row r="53" spans="2:15" ht="26.25" outlineLevel="1">
      <c r="B53" s="103"/>
      <c r="C53" s="103"/>
      <c r="D53" s="101"/>
      <c r="E53" s="101"/>
      <c r="F53" s="101"/>
      <c r="G53" s="104"/>
      <c r="H53" s="105"/>
      <c r="I53" s="102"/>
      <c r="J53" s="102"/>
      <c r="K53" s="40"/>
      <c r="L53" s="41"/>
      <c r="M53" s="101"/>
      <c r="N53" s="101"/>
      <c r="O53" s="102"/>
    </row>
    <row r="54" spans="2:15" ht="26.25" outlineLevel="1">
      <c r="B54" s="136" t="s">
        <v>88</v>
      </c>
      <c r="C54" s="136"/>
      <c r="D54" s="136"/>
      <c r="E54" s="136"/>
      <c r="F54" s="136"/>
      <c r="G54" s="136"/>
      <c r="H54" s="136"/>
      <c r="I54" s="136"/>
      <c r="J54" s="136"/>
      <c r="K54" s="37">
        <f>SUM(K61:K76)</f>
        <v>34142686.4</v>
      </c>
      <c r="L54" s="38" t="s">
        <v>33</v>
      </c>
      <c r="M54" s="37">
        <f>K54*100/(K51-K52)</f>
        <v>75.58153901772795</v>
      </c>
      <c r="N54" s="42" t="s">
        <v>34</v>
      </c>
      <c r="O54" s="102"/>
    </row>
    <row r="55" ht="15" outlineLevel="1"/>
    <row r="56" spans="1:16" ht="15.75" outlineLevel="1">
      <c r="A56" s="138" t="s">
        <v>22</v>
      </c>
      <c r="B56" s="139" t="s">
        <v>23</v>
      </c>
      <c r="C56" s="139" t="s">
        <v>24</v>
      </c>
      <c r="D56" s="146" t="s">
        <v>0</v>
      </c>
      <c r="E56" s="147"/>
      <c r="F56" s="147"/>
      <c r="G56" s="147"/>
      <c r="H56" s="147"/>
      <c r="I56" s="147"/>
      <c r="J56" s="147"/>
      <c r="K56" s="147"/>
      <c r="L56" s="147"/>
      <c r="M56" s="148"/>
      <c r="N56" s="149" t="s">
        <v>1</v>
      </c>
      <c r="O56" s="137" t="s">
        <v>29</v>
      </c>
      <c r="P56" s="43"/>
    </row>
    <row r="57" spans="1:16" ht="15.75" outlineLevel="1">
      <c r="A57" s="138"/>
      <c r="B57" s="139"/>
      <c r="C57" s="139"/>
      <c r="D57" s="137" t="s">
        <v>2</v>
      </c>
      <c r="E57" s="137" t="s">
        <v>6</v>
      </c>
      <c r="F57" s="137" t="s">
        <v>3</v>
      </c>
      <c r="G57" s="137"/>
      <c r="H57" s="150" t="s">
        <v>7</v>
      </c>
      <c r="I57" s="137" t="s">
        <v>4</v>
      </c>
      <c r="J57" s="137"/>
      <c r="K57" s="135" t="s">
        <v>20</v>
      </c>
      <c r="L57" s="146" t="s">
        <v>8</v>
      </c>
      <c r="M57" s="148"/>
      <c r="N57" s="149"/>
      <c r="O57" s="137"/>
      <c r="P57" s="43"/>
    </row>
    <row r="58" spans="1:16" ht="94.5" outlineLevel="1">
      <c r="A58" s="138"/>
      <c r="B58" s="139"/>
      <c r="C58" s="139"/>
      <c r="D58" s="137"/>
      <c r="E58" s="137"/>
      <c r="F58" s="68" t="s">
        <v>25</v>
      </c>
      <c r="G58" s="69" t="s">
        <v>5</v>
      </c>
      <c r="H58" s="150"/>
      <c r="I58" s="68" t="s">
        <v>26</v>
      </c>
      <c r="J58" s="68" t="s">
        <v>5</v>
      </c>
      <c r="K58" s="135"/>
      <c r="L58" s="70" t="s">
        <v>27</v>
      </c>
      <c r="M58" s="68" t="s">
        <v>28</v>
      </c>
      <c r="N58" s="149"/>
      <c r="O58" s="137"/>
      <c r="P58" s="43"/>
    </row>
    <row r="59" spans="1:16" ht="15.75" outlineLevel="1">
      <c r="A59" s="71">
        <v>1</v>
      </c>
      <c r="B59" s="71">
        <v>2</v>
      </c>
      <c r="C59" s="71">
        <v>3</v>
      </c>
      <c r="D59" s="72">
        <v>4</v>
      </c>
      <c r="E59" s="72">
        <v>5</v>
      </c>
      <c r="F59" s="72">
        <v>6</v>
      </c>
      <c r="G59" s="72">
        <v>7</v>
      </c>
      <c r="H59" s="72">
        <v>8</v>
      </c>
      <c r="I59" s="72">
        <v>9</v>
      </c>
      <c r="J59" s="72">
        <v>10</v>
      </c>
      <c r="K59" s="73">
        <v>11</v>
      </c>
      <c r="L59" s="71">
        <v>12</v>
      </c>
      <c r="M59" s="72">
        <v>13</v>
      </c>
      <c r="N59" s="72">
        <v>14</v>
      </c>
      <c r="O59" s="72">
        <v>15</v>
      </c>
      <c r="P59" s="30"/>
    </row>
    <row r="60" spans="1:16" ht="25.5" outlineLevel="1">
      <c r="A60" s="71"/>
      <c r="B60" s="71"/>
      <c r="C60" s="71"/>
      <c r="D60" s="74" t="s">
        <v>83</v>
      </c>
      <c r="E60" s="72"/>
      <c r="F60" s="72"/>
      <c r="G60" s="72"/>
      <c r="H60" s="72"/>
      <c r="I60" s="72"/>
      <c r="J60" s="72"/>
      <c r="K60" s="73"/>
      <c r="L60" s="71"/>
      <c r="M60" s="72"/>
      <c r="N60" s="72"/>
      <c r="O60" s="72"/>
      <c r="P60" s="30"/>
    </row>
    <row r="61" spans="1:16" ht="63" outlineLevel="1">
      <c r="A61" s="71" t="s">
        <v>122</v>
      </c>
      <c r="B61" s="71" t="s">
        <v>65</v>
      </c>
      <c r="C61" s="71" t="s">
        <v>64</v>
      </c>
      <c r="D61" s="75" t="s">
        <v>115</v>
      </c>
      <c r="E61" s="72" t="s">
        <v>36</v>
      </c>
      <c r="F61" s="72">
        <v>729</v>
      </c>
      <c r="G61" s="72" t="s">
        <v>37</v>
      </c>
      <c r="H61" s="76">
        <v>5.5</v>
      </c>
      <c r="I61" s="72" t="s">
        <v>21</v>
      </c>
      <c r="J61" s="72" t="s">
        <v>38</v>
      </c>
      <c r="K61" s="77">
        <v>1100000</v>
      </c>
      <c r="L61" s="78">
        <v>42736</v>
      </c>
      <c r="M61" s="78">
        <v>42767</v>
      </c>
      <c r="N61" s="72" t="s">
        <v>39</v>
      </c>
      <c r="O61" s="72" t="s">
        <v>40</v>
      </c>
      <c r="P61" s="30"/>
    </row>
    <row r="62" spans="1:16" s="51" customFormat="1" ht="63" outlineLevel="1">
      <c r="A62" s="71" t="s">
        <v>122</v>
      </c>
      <c r="B62" s="71" t="s">
        <v>65</v>
      </c>
      <c r="C62" s="71" t="s">
        <v>64</v>
      </c>
      <c r="D62" s="75" t="s">
        <v>96</v>
      </c>
      <c r="E62" s="72" t="s">
        <v>36</v>
      </c>
      <c r="F62" s="72">
        <v>729</v>
      </c>
      <c r="G62" s="72" t="s">
        <v>37</v>
      </c>
      <c r="H62" s="76">
        <v>7.5</v>
      </c>
      <c r="I62" s="72">
        <v>82401000000</v>
      </c>
      <c r="J62" s="72" t="s">
        <v>95</v>
      </c>
      <c r="K62" s="77">
        <v>1500000</v>
      </c>
      <c r="L62" s="78">
        <v>42736</v>
      </c>
      <c r="M62" s="78">
        <v>42767</v>
      </c>
      <c r="N62" s="72" t="s">
        <v>39</v>
      </c>
      <c r="O62" s="72" t="s">
        <v>40</v>
      </c>
      <c r="P62" s="30"/>
    </row>
    <row r="63" spans="1:16" s="51" customFormat="1" ht="63" outlineLevel="1">
      <c r="A63" s="71" t="s">
        <v>122</v>
      </c>
      <c r="B63" s="71" t="s">
        <v>65</v>
      </c>
      <c r="C63" s="71" t="s">
        <v>64</v>
      </c>
      <c r="D63" s="75" t="s">
        <v>97</v>
      </c>
      <c r="E63" s="72" t="s">
        <v>36</v>
      </c>
      <c r="F63" s="72">
        <v>729</v>
      </c>
      <c r="G63" s="72" t="s">
        <v>37</v>
      </c>
      <c r="H63" s="76">
        <v>3.55</v>
      </c>
      <c r="I63" s="72" t="s">
        <v>21</v>
      </c>
      <c r="J63" s="72" t="s">
        <v>38</v>
      </c>
      <c r="K63" s="77">
        <v>710000</v>
      </c>
      <c r="L63" s="78">
        <v>42736</v>
      </c>
      <c r="M63" s="78">
        <v>42767</v>
      </c>
      <c r="N63" s="72" t="s">
        <v>39</v>
      </c>
      <c r="O63" s="72" t="s">
        <v>40</v>
      </c>
      <c r="P63" s="30"/>
    </row>
    <row r="64" spans="1:16" s="54" customFormat="1" ht="94.5" outlineLevel="1">
      <c r="A64" s="71" t="s">
        <v>146</v>
      </c>
      <c r="B64" s="71" t="s">
        <v>69</v>
      </c>
      <c r="C64" s="71" t="s">
        <v>70</v>
      </c>
      <c r="D64" s="72" t="s">
        <v>112</v>
      </c>
      <c r="E64" s="72" t="s">
        <v>110</v>
      </c>
      <c r="F64" s="72">
        <v>796</v>
      </c>
      <c r="G64" s="72" t="s">
        <v>43</v>
      </c>
      <c r="H64" s="76">
        <v>28467</v>
      </c>
      <c r="I64" s="72">
        <v>82401000000</v>
      </c>
      <c r="J64" s="72" t="s">
        <v>95</v>
      </c>
      <c r="K64" s="77">
        <v>17080200</v>
      </c>
      <c r="L64" s="78">
        <v>42767</v>
      </c>
      <c r="M64" s="78">
        <v>42826</v>
      </c>
      <c r="N64" s="72" t="s">
        <v>39</v>
      </c>
      <c r="O64" s="72" t="s">
        <v>40</v>
      </c>
      <c r="P64" s="30"/>
    </row>
    <row r="65" spans="1:16" ht="78.75" outlineLevel="1">
      <c r="A65" s="71" t="s">
        <v>148</v>
      </c>
      <c r="B65" s="71" t="s">
        <v>65</v>
      </c>
      <c r="C65" s="71" t="s">
        <v>103</v>
      </c>
      <c r="D65" s="72" t="s">
        <v>116</v>
      </c>
      <c r="E65" s="72" t="s">
        <v>61</v>
      </c>
      <c r="F65" s="72" t="s">
        <v>42</v>
      </c>
      <c r="G65" s="72" t="s">
        <v>43</v>
      </c>
      <c r="H65" s="76">
        <v>11190</v>
      </c>
      <c r="I65" s="72" t="s">
        <v>21</v>
      </c>
      <c r="J65" s="72" t="s">
        <v>38</v>
      </c>
      <c r="K65" s="77">
        <v>946330</v>
      </c>
      <c r="L65" s="78">
        <v>42767</v>
      </c>
      <c r="M65" s="78">
        <v>42825</v>
      </c>
      <c r="N65" s="72" t="s">
        <v>39</v>
      </c>
      <c r="O65" s="72" t="s">
        <v>40</v>
      </c>
      <c r="P65" s="30"/>
    </row>
    <row r="66" spans="1:16" s="53" customFormat="1" ht="78.75" outlineLevel="1">
      <c r="A66" s="71" t="s">
        <v>148</v>
      </c>
      <c r="B66" s="71" t="s">
        <v>65</v>
      </c>
      <c r="C66" s="71" t="s">
        <v>103</v>
      </c>
      <c r="D66" s="72" t="s">
        <v>101</v>
      </c>
      <c r="E66" s="72" t="s">
        <v>61</v>
      </c>
      <c r="F66" s="72" t="s">
        <v>42</v>
      </c>
      <c r="G66" s="72" t="s">
        <v>43</v>
      </c>
      <c r="H66" s="76">
        <v>17130</v>
      </c>
      <c r="I66" s="72">
        <v>82401000000</v>
      </c>
      <c r="J66" s="72" t="s">
        <v>95</v>
      </c>
      <c r="K66" s="77">
        <v>648850</v>
      </c>
      <c r="L66" s="78">
        <v>42767</v>
      </c>
      <c r="M66" s="78">
        <v>42825</v>
      </c>
      <c r="N66" s="72" t="s">
        <v>39</v>
      </c>
      <c r="O66" s="72" t="s">
        <v>40</v>
      </c>
      <c r="P66" s="30"/>
    </row>
    <row r="67" spans="1:16" s="53" customFormat="1" ht="78.75" outlineLevel="1">
      <c r="A67" s="71" t="s">
        <v>148</v>
      </c>
      <c r="B67" s="71" t="s">
        <v>65</v>
      </c>
      <c r="C67" s="71" t="s">
        <v>103</v>
      </c>
      <c r="D67" s="72" t="s">
        <v>102</v>
      </c>
      <c r="E67" s="72" t="s">
        <v>61</v>
      </c>
      <c r="F67" s="72" t="s">
        <v>42</v>
      </c>
      <c r="G67" s="72" t="s">
        <v>43</v>
      </c>
      <c r="H67" s="76">
        <v>2437</v>
      </c>
      <c r="I67" s="72" t="s">
        <v>21</v>
      </c>
      <c r="J67" s="72" t="s">
        <v>38</v>
      </c>
      <c r="K67" s="77">
        <v>316790</v>
      </c>
      <c r="L67" s="78">
        <v>42767</v>
      </c>
      <c r="M67" s="78">
        <v>42825</v>
      </c>
      <c r="N67" s="72" t="s">
        <v>39</v>
      </c>
      <c r="O67" s="72" t="s">
        <v>40</v>
      </c>
      <c r="P67" s="30"/>
    </row>
    <row r="68" spans="1:16" s="54" customFormat="1" ht="78.75" outlineLevel="1">
      <c r="A68" s="71" t="s">
        <v>147</v>
      </c>
      <c r="B68" s="71" t="s">
        <v>73</v>
      </c>
      <c r="C68" s="71" t="s">
        <v>86</v>
      </c>
      <c r="D68" s="72" t="s">
        <v>121</v>
      </c>
      <c r="E68" s="72" t="s">
        <v>61</v>
      </c>
      <c r="F68" s="72" t="s">
        <v>42</v>
      </c>
      <c r="G68" s="72" t="s">
        <v>43</v>
      </c>
      <c r="H68" s="76">
        <v>3854</v>
      </c>
      <c r="I68" s="72" t="s">
        <v>21</v>
      </c>
      <c r="J68" s="72" t="s">
        <v>38</v>
      </c>
      <c r="K68" s="77">
        <v>753250</v>
      </c>
      <c r="L68" s="78">
        <v>42767</v>
      </c>
      <c r="M68" s="78">
        <v>42825</v>
      </c>
      <c r="N68" s="72" t="s">
        <v>39</v>
      </c>
      <c r="O68" s="72" t="s">
        <v>40</v>
      </c>
      <c r="P68" s="30"/>
    </row>
    <row r="69" spans="1:16" s="54" customFormat="1" ht="78.75" outlineLevel="1">
      <c r="A69" s="71" t="s">
        <v>147</v>
      </c>
      <c r="B69" s="71" t="s">
        <v>73</v>
      </c>
      <c r="C69" s="71" t="s">
        <v>86</v>
      </c>
      <c r="D69" s="72" t="s">
        <v>117</v>
      </c>
      <c r="E69" s="72" t="s">
        <v>61</v>
      </c>
      <c r="F69" s="72" t="s">
        <v>42</v>
      </c>
      <c r="G69" s="72" t="s">
        <v>43</v>
      </c>
      <c r="H69" s="76">
        <v>4263</v>
      </c>
      <c r="I69" s="72">
        <v>82401000000</v>
      </c>
      <c r="J69" s="72" t="s">
        <v>95</v>
      </c>
      <c r="K69" s="77">
        <v>314350</v>
      </c>
      <c r="L69" s="78">
        <v>42767</v>
      </c>
      <c r="M69" s="78">
        <v>42825</v>
      </c>
      <c r="N69" s="72" t="s">
        <v>39</v>
      </c>
      <c r="O69" s="72" t="s">
        <v>40</v>
      </c>
      <c r="P69" s="30"/>
    </row>
    <row r="70" spans="1:16" s="54" customFormat="1" ht="63" outlineLevel="1">
      <c r="A70" s="71" t="s">
        <v>123</v>
      </c>
      <c r="B70" s="71" t="s">
        <v>74</v>
      </c>
      <c r="C70" s="71" t="s">
        <v>76</v>
      </c>
      <c r="D70" s="72" t="s">
        <v>59</v>
      </c>
      <c r="E70" s="72" t="s">
        <v>41</v>
      </c>
      <c r="F70" s="72" t="s">
        <v>82</v>
      </c>
      <c r="G70" s="72" t="s">
        <v>82</v>
      </c>
      <c r="H70" s="76" t="s">
        <v>53</v>
      </c>
      <c r="I70" s="72" t="s">
        <v>21</v>
      </c>
      <c r="J70" s="72" t="s">
        <v>38</v>
      </c>
      <c r="K70" s="79">
        <v>1000000</v>
      </c>
      <c r="L70" s="78">
        <v>42767</v>
      </c>
      <c r="M70" s="78">
        <v>42825</v>
      </c>
      <c r="N70" s="72" t="s">
        <v>39</v>
      </c>
      <c r="O70" s="80" t="s">
        <v>40</v>
      </c>
      <c r="P70" s="30"/>
    </row>
    <row r="71" spans="1:16" ht="78.75" outlineLevel="1">
      <c r="A71" s="126" t="s">
        <v>174</v>
      </c>
      <c r="B71" s="126" t="s">
        <v>162</v>
      </c>
      <c r="C71" s="126" t="s">
        <v>163</v>
      </c>
      <c r="D71" s="127" t="s">
        <v>164</v>
      </c>
      <c r="E71" s="128" t="s">
        <v>61</v>
      </c>
      <c r="F71" s="129" t="s">
        <v>165</v>
      </c>
      <c r="G71" s="129" t="s">
        <v>166</v>
      </c>
      <c r="H71" s="130" t="s">
        <v>173</v>
      </c>
      <c r="I71" s="129" t="s">
        <v>21</v>
      </c>
      <c r="J71" s="129" t="s">
        <v>38</v>
      </c>
      <c r="K71" s="131">
        <v>1344560</v>
      </c>
      <c r="L71" s="132">
        <v>42401</v>
      </c>
      <c r="M71" s="132">
        <v>43039</v>
      </c>
      <c r="N71" s="129" t="s">
        <v>39</v>
      </c>
      <c r="O71" s="129" t="s">
        <v>40</v>
      </c>
      <c r="P71" s="30"/>
    </row>
    <row r="72" spans="1:15" ht="25.5" outlineLevel="1">
      <c r="A72" s="81"/>
      <c r="B72" s="81"/>
      <c r="C72" s="81"/>
      <c r="D72" s="74" t="s">
        <v>84</v>
      </c>
      <c r="E72" s="82"/>
      <c r="F72" s="82"/>
      <c r="G72" s="83"/>
      <c r="H72" s="84"/>
      <c r="I72" s="82"/>
      <c r="J72" s="82"/>
      <c r="K72" s="82"/>
      <c r="L72" s="82"/>
      <c r="M72" s="82"/>
      <c r="N72" s="82"/>
      <c r="O72" s="82"/>
    </row>
    <row r="73" spans="1:16" ht="63" outlineLevel="1">
      <c r="A73" s="71" t="s">
        <v>126</v>
      </c>
      <c r="B73" s="71" t="s">
        <v>106</v>
      </c>
      <c r="C73" s="71" t="s">
        <v>107</v>
      </c>
      <c r="D73" s="72" t="s">
        <v>108</v>
      </c>
      <c r="E73" s="72" t="s">
        <v>45</v>
      </c>
      <c r="F73" s="72">
        <v>876</v>
      </c>
      <c r="G73" s="72" t="s">
        <v>46</v>
      </c>
      <c r="H73" s="76">
        <v>1</v>
      </c>
      <c r="I73" s="72" t="s">
        <v>21</v>
      </c>
      <c r="J73" s="72" t="s">
        <v>38</v>
      </c>
      <c r="K73" s="79">
        <f>(1384.91+302.7)*1000*1.18</f>
        <v>1991379.8000000003</v>
      </c>
      <c r="L73" s="78">
        <v>42887</v>
      </c>
      <c r="M73" s="85">
        <v>43281</v>
      </c>
      <c r="N73" s="72" t="s">
        <v>39</v>
      </c>
      <c r="O73" s="80" t="s">
        <v>40</v>
      </c>
      <c r="P73" s="30"/>
    </row>
    <row r="74" spans="1:16" ht="25.5" outlineLevel="1">
      <c r="A74" s="71"/>
      <c r="B74" s="86"/>
      <c r="C74" s="86"/>
      <c r="D74" s="74" t="s">
        <v>85</v>
      </c>
      <c r="E74" s="86"/>
      <c r="F74" s="86"/>
      <c r="G74" s="86"/>
      <c r="H74" s="86"/>
      <c r="I74" s="86"/>
      <c r="J74" s="86"/>
      <c r="K74" s="86"/>
      <c r="L74" s="86"/>
      <c r="M74" s="86"/>
      <c r="N74" s="86"/>
      <c r="O74" s="86"/>
      <c r="P74" s="30"/>
    </row>
    <row r="75" spans="1:16" s="54" customFormat="1" ht="63" outlineLevel="1">
      <c r="A75" s="71" t="s">
        <v>128</v>
      </c>
      <c r="B75" s="71" t="s">
        <v>77</v>
      </c>
      <c r="C75" s="71" t="s">
        <v>77</v>
      </c>
      <c r="D75" s="72" t="s">
        <v>109</v>
      </c>
      <c r="E75" s="72" t="s">
        <v>56</v>
      </c>
      <c r="F75" s="72">
        <v>876</v>
      </c>
      <c r="G75" s="72" t="s">
        <v>46</v>
      </c>
      <c r="H75" s="76">
        <v>1</v>
      </c>
      <c r="I75" s="72" t="s">
        <v>21</v>
      </c>
      <c r="J75" s="72" t="s">
        <v>38</v>
      </c>
      <c r="K75" s="79">
        <f>4853.37*1000*1.18</f>
        <v>5726976.6</v>
      </c>
      <c r="L75" s="78">
        <v>42917</v>
      </c>
      <c r="M75" s="85">
        <v>43008</v>
      </c>
      <c r="N75" s="72" t="s">
        <v>39</v>
      </c>
      <c r="O75" s="80" t="s">
        <v>48</v>
      </c>
      <c r="P75" s="30"/>
    </row>
    <row r="76" spans="1:16" s="54" customFormat="1" ht="63" outlineLevel="1">
      <c r="A76" s="71" t="s">
        <v>130</v>
      </c>
      <c r="B76" s="71" t="s">
        <v>65</v>
      </c>
      <c r="C76" s="71" t="s">
        <v>64</v>
      </c>
      <c r="D76" s="72" t="s">
        <v>118</v>
      </c>
      <c r="E76" s="72" t="s">
        <v>36</v>
      </c>
      <c r="F76" s="72">
        <v>729</v>
      </c>
      <c r="G76" s="72" t="s">
        <v>37</v>
      </c>
      <c r="H76" s="76">
        <v>3.55</v>
      </c>
      <c r="I76" s="72" t="s">
        <v>21</v>
      </c>
      <c r="J76" s="72" t="s">
        <v>38</v>
      </c>
      <c r="K76" s="77">
        <v>710000</v>
      </c>
      <c r="L76" s="78">
        <v>42917</v>
      </c>
      <c r="M76" s="78">
        <v>43070</v>
      </c>
      <c r="N76" s="72" t="s">
        <v>39</v>
      </c>
      <c r="O76" s="72" t="s">
        <v>40</v>
      </c>
      <c r="P76" s="30"/>
    </row>
    <row r="77" spans="2:15" ht="67.5" customHeight="1" outlineLevel="1">
      <c r="B77" s="59"/>
      <c r="C77" s="59"/>
      <c r="D77" s="59"/>
      <c r="E77" s="59"/>
      <c r="F77" s="59"/>
      <c r="G77" s="59"/>
      <c r="H77" s="59"/>
      <c r="I77" s="59"/>
      <c r="J77" s="59"/>
      <c r="K77" s="59"/>
      <c r="L77" s="59"/>
      <c r="M77" s="58"/>
      <c r="N77" s="58"/>
      <c r="O77" s="58"/>
    </row>
    <row r="78" spans="1:15" s="54" customFormat="1" ht="32.25" customHeight="1" outlineLevel="1">
      <c r="A78" s="60"/>
      <c r="B78" s="62" t="s">
        <v>149</v>
      </c>
      <c r="C78" s="62"/>
      <c r="D78" s="62"/>
      <c r="E78" s="62"/>
      <c r="F78" s="93"/>
      <c r="G78" s="93"/>
      <c r="H78" s="94"/>
      <c r="I78" s="94"/>
      <c r="J78" s="59"/>
      <c r="K78" s="59"/>
      <c r="L78" s="59"/>
      <c r="M78" s="58"/>
      <c r="N78" s="58"/>
      <c r="O78" s="58"/>
    </row>
    <row r="79" spans="1:15" s="91" customFormat="1" ht="32.25" customHeight="1" outlineLevel="1">
      <c r="A79" s="88"/>
      <c r="B79" s="62" t="s">
        <v>150</v>
      </c>
      <c r="C79" s="95"/>
      <c r="D79" s="95"/>
      <c r="E79" s="96"/>
      <c r="F79" s="96"/>
      <c r="G79" s="97" t="s">
        <v>151</v>
      </c>
      <c r="H79" s="98"/>
      <c r="I79" s="99"/>
      <c r="J79" s="89"/>
      <c r="K79" s="89"/>
      <c r="L79" s="89"/>
      <c r="M79" s="90"/>
      <c r="N79" s="90"/>
      <c r="O79" s="90"/>
    </row>
    <row r="80" spans="2:12" ht="32.25" customHeight="1">
      <c r="B80" s="62"/>
      <c r="C80" s="87"/>
      <c r="D80" s="15"/>
      <c r="E80" s="115" t="s">
        <v>152</v>
      </c>
      <c r="G80" s="113" t="s">
        <v>137</v>
      </c>
      <c r="H80" s="108"/>
      <c r="I80" s="114"/>
      <c r="J80" s="109"/>
      <c r="L80" s="19"/>
    </row>
    <row r="81" spans="7:12" ht="15">
      <c r="G81" s="19"/>
      <c r="H81" s="19"/>
      <c r="I81" s="15"/>
      <c r="J81" s="15"/>
      <c r="L81" s="19"/>
    </row>
    <row r="82" spans="2:12" ht="15">
      <c r="B82" s="60"/>
      <c r="C82" s="60"/>
      <c r="D82" s="19"/>
      <c r="E82" s="19"/>
      <c r="F82" s="19"/>
      <c r="G82" s="61"/>
      <c r="L82" s="19"/>
    </row>
    <row r="83" spans="2:12" ht="15">
      <c r="B83" s="60"/>
      <c r="C83" s="60"/>
      <c r="D83" s="19"/>
      <c r="E83" s="19"/>
      <c r="F83" s="19"/>
      <c r="G83" s="61"/>
      <c r="L83" s="19"/>
    </row>
    <row r="84" spans="2:12" ht="15">
      <c r="B84" s="60"/>
      <c r="C84" s="60"/>
      <c r="D84" s="19"/>
      <c r="E84" s="19"/>
      <c r="F84" s="19"/>
      <c r="G84" s="61"/>
      <c r="L84" s="19"/>
    </row>
  </sheetData>
  <sheetProtection/>
  <protectedRanges>
    <protectedRange sqref="K24:K27" name="Диапазон1_2_20_7_3_5_2_1_1"/>
    <protectedRange sqref="D19" name="Диапазон1_16_1_1"/>
    <protectedRange sqref="K19" name="Диапазон1_2_20_7_3_5_2_1_1_1"/>
    <protectedRange sqref="D24:D30 D65:D67" name="Диапазон1_16_1_4_1"/>
  </protectedRanges>
  <autoFilter ref="A17:R48">
    <sortState ref="A18:R84">
      <sortCondition sortBy="value" ref="L18:L84"/>
    </sortState>
  </autoFilter>
  <mergeCells count="47">
    <mergeCell ref="B52:J52"/>
    <mergeCell ref="A12:D12"/>
    <mergeCell ref="B14:B16"/>
    <mergeCell ref="C14:C16"/>
    <mergeCell ref="P14:P16"/>
    <mergeCell ref="I15:J15"/>
    <mergeCell ref="K15:K16"/>
    <mergeCell ref="E12:O12"/>
    <mergeCell ref="Q14:Q16"/>
    <mergeCell ref="R14:R16"/>
    <mergeCell ref="A14:A16"/>
    <mergeCell ref="E15:E16"/>
    <mergeCell ref="F15:G15"/>
    <mergeCell ref="H15:H16"/>
    <mergeCell ref="D56:M56"/>
    <mergeCell ref="N56:N58"/>
    <mergeCell ref="E57:E58"/>
    <mergeCell ref="F57:G57"/>
    <mergeCell ref="H57:H58"/>
    <mergeCell ref="D57:D58"/>
    <mergeCell ref="L57:M57"/>
    <mergeCell ref="E10:O10"/>
    <mergeCell ref="A9:D9"/>
    <mergeCell ref="A10:D10"/>
    <mergeCell ref="A5:O5"/>
    <mergeCell ref="A6:D6"/>
    <mergeCell ref="O14:O16"/>
    <mergeCell ref="D14:M14"/>
    <mergeCell ref="L15:M15"/>
    <mergeCell ref="N14:N16"/>
    <mergeCell ref="D15:D16"/>
    <mergeCell ref="A7:D7"/>
    <mergeCell ref="A8:D8"/>
    <mergeCell ref="E6:O6"/>
    <mergeCell ref="E7:O7"/>
    <mergeCell ref="E8:O8"/>
    <mergeCell ref="E9:O9"/>
    <mergeCell ref="A11:D11"/>
    <mergeCell ref="B50:O50"/>
    <mergeCell ref="K57:K58"/>
    <mergeCell ref="B51:J51"/>
    <mergeCell ref="I57:J57"/>
    <mergeCell ref="A56:A58"/>
    <mergeCell ref="B56:B58"/>
    <mergeCell ref="C56:C58"/>
    <mergeCell ref="B54:J54"/>
    <mergeCell ref="O56:O58"/>
  </mergeCells>
  <hyperlinks>
    <hyperlink ref="E9" r:id="rId1" display="F0971906@kawkazrg.ru"/>
  </hyperlinks>
  <printOptions horizontalCentered="1"/>
  <pageMargins left="0.5905511811023623" right="0.3937007874015748" top="0.3937007874015748" bottom="0.3937007874015748" header="0" footer="0"/>
  <pageSetup fitToHeight="4" fitToWidth="1" horizontalDpi="600" verticalDpi="600" orientation="landscape" paperSize="9" scale="40" r:id="rId2"/>
  <headerFooter differentFirst="1">
    <oddHeader>&amp;L&amp;F</oddHeader>
    <oddFooter>&amp;RСтраница  &amp;P из &amp;N</oddFooter>
  </headerFooter>
  <rowBreaks count="2" manualBreakCount="2">
    <brk id="31" max="14" man="1"/>
    <brk id="6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2017-02-22T11:00:24Z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